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nížiny a pohoří" sheetId="1" r:id="rId1"/>
    <sheet name="nejvyšší hory" sheetId="2" r:id="rId2"/>
    <sheet name="nadmořská výška" sheetId="3" r:id="rId3"/>
  </sheets>
  <definedNames/>
  <calcPr fullCalcOnLoad="1"/>
</workbook>
</file>

<file path=xl/sharedStrings.xml><?xml version="1.0" encoding="utf-8"?>
<sst xmlns="http://schemas.openxmlformats.org/spreadsheetml/2006/main" count="78" uniqueCount="40">
  <si>
    <t>Nejvyšší hora Krkonoš je</t>
  </si>
  <si>
    <t>Nejvyšší hora Krušných hor je</t>
  </si>
  <si>
    <t>Nejvyšší hora Jeseníků je</t>
  </si>
  <si>
    <t>Nejvyšší hora Českomoravské vrchoviny je</t>
  </si>
  <si>
    <t>Nejvyšší hora Českého lesa je</t>
  </si>
  <si>
    <t>Nejvyšší hora české strany Šumavy je</t>
  </si>
  <si>
    <t>Nejvyšší hora Jizerských hor je</t>
  </si>
  <si>
    <t>Nejvyšší hora Českého středohoří je</t>
  </si>
  <si>
    <t>Nejvyšší hora Orlických hor je</t>
  </si>
  <si>
    <t>Nejvyšší hora Moravskoslezských Beskyd je</t>
  </si>
  <si>
    <t>Nejvyšší hora v pohoří Brdy je</t>
  </si>
  <si>
    <t>Nejrozsáhlejší česká nížina se jmenuje</t>
  </si>
  <si>
    <t>Nížinu při horním toku řeky Moravy nazýváme</t>
  </si>
  <si>
    <t>Při dolním toku řeky Moravy najdeme nížinu</t>
  </si>
  <si>
    <t>Řeka Labe protéká na dolním toku pohořím</t>
  </si>
  <si>
    <t>Nejvyšší české pohoří se jmenuje</t>
  </si>
  <si>
    <t>Na horu Plechý můžeš vystoupit v pohoří</t>
  </si>
  <si>
    <t>Lysá hora se nachází v pohoří</t>
  </si>
  <si>
    <t>Horu Luž můžeme navštívit v pohoří</t>
  </si>
  <si>
    <t>Nížinu u dolních toků Dyje a Svratky nazýváme</t>
  </si>
  <si>
    <t>Hora Klínovec se nachází v pohoří</t>
  </si>
  <si>
    <t>Horu Javořice můžeš navštívit v pohoří</t>
  </si>
  <si>
    <t>.</t>
  </si>
  <si>
    <t>Hora s nadmořskou výškou 1602 metrů:</t>
  </si>
  <si>
    <t>Hora s nadmořskou výškou 1378 metrů:</t>
  </si>
  <si>
    <t>Hora s nadmořskou výškou 1115 metrů:</t>
  </si>
  <si>
    <t>Hora s nadmořskou výškou 1491 metrů:</t>
  </si>
  <si>
    <t>Hora s nadmořskou výškou 1323 metrů:</t>
  </si>
  <si>
    <t>Hora s nadmořskou výškou 1042 metrů:</t>
  </si>
  <si>
    <t>Hora s nadmořskou výškou 793 metrů:</t>
  </si>
  <si>
    <t>Hora s nadmořskou výškou 865 metrů:</t>
  </si>
  <si>
    <t>Hora s nadmořskou výškou 1244 metrů:</t>
  </si>
  <si>
    <t>Hora s nadmořskou výškou 1124 metrů:</t>
  </si>
  <si>
    <t>Hora s nadmořskou výškou 1423 metrů:</t>
  </si>
  <si>
    <t>Dostupné z Metodického portálu www.rvp.cz, ISSN: 1802-4785, financovaného z ESF a státního
rozpočtu ČR. Provozováno Výzkumným ústavem pedagogickým v Praze.</t>
  </si>
  <si>
    <t>Vyhledávej v mapě České republiky a postupně doplňuj předložené věty.</t>
  </si>
  <si>
    <t>České středohoří, Českomoravská vrchovina, Dolnomoravský úval, Dyjskosvratecký úval, Hornomoravský úval, Krkonoše, Krušné hory, Lužické hory, Moravskoslezské Beskydy, Polabská nížina, Šumava</t>
  </si>
  <si>
    <t>Nápověda</t>
  </si>
  <si>
    <t>Čerchov, Javořice, Klínovec, Lysá hora, Milešovka, Plechý, Praděd, Smrk, Sněžka, Tok, Velká Deštná</t>
  </si>
  <si>
    <t>Čerchov, Klínovec, Králický Sněžník, Luž, Lysá hora, Plechý, Praděd, Smrk, Sněžka, Tok, Velká Deštná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</si>
</sst>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sz val="14"/>
      <name val="Trebuchet MS"/>
      <family val="2"/>
    </font>
    <font>
      <sz val="12"/>
      <name val="Trebuchet MS"/>
      <family val="2"/>
    </font>
    <font>
      <sz val="13"/>
      <name val="Trebuchet MS"/>
      <family val="2"/>
    </font>
    <font>
      <sz val="13"/>
      <name val="Arial"/>
      <family val="0"/>
    </font>
    <font>
      <sz val="13"/>
      <color indexed="16"/>
      <name val="Trebuchet MS"/>
      <family val="2"/>
    </font>
    <font>
      <sz val="10"/>
      <color indexed="16"/>
      <name val="Arial"/>
      <family val="0"/>
    </font>
    <font>
      <sz val="13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strike val="0"/>
        <color rgb="FF000000"/>
      </font>
      <fill>
        <patternFill>
          <bgColor rgb="FF008000"/>
        </patternFill>
      </fill>
      <border>
        <left style="thin">
          <color rgb="FF008080"/>
        </left>
        <right style="thin">
          <color rgb="FFFFFF00"/>
        </right>
        <top style="thin"/>
        <bottom style="thin">
          <color rgb="FFFFFF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0"/>
  <sheetViews>
    <sheetView showGridLines="0" tabSelected="1" workbookViewId="0" topLeftCell="A1">
      <selection activeCell="G4" sqref="G4"/>
    </sheetView>
  </sheetViews>
  <sheetFormatPr defaultColWidth="9.140625" defaultRowHeight="12.75"/>
  <cols>
    <col min="1" max="1" width="2.7109375" style="0" customWidth="1"/>
    <col min="4" max="4" width="14.00390625" style="0" customWidth="1"/>
    <col min="5" max="5" width="11.28125" style="0" customWidth="1"/>
    <col min="6" max="6" width="8.28125" style="0" customWidth="1"/>
    <col min="7" max="7" width="30.421875" style="0" customWidth="1"/>
    <col min="8" max="8" width="2.7109375" style="0" customWidth="1"/>
    <col min="9" max="9" width="17.7109375" style="3" customWidth="1"/>
    <col min="10" max="10" width="2.00390625" style="0" customWidth="1"/>
    <col min="11" max="11" width="0.5625" style="0" hidden="1" customWidth="1"/>
    <col min="14" max="14" width="8.28125" style="0" customWidth="1"/>
    <col min="15" max="15" width="2.421875" style="0" customWidth="1"/>
    <col min="16" max="16" width="2.7109375" style="0" customWidth="1"/>
  </cols>
  <sheetData>
    <row r="1" ht="2.25" customHeight="1"/>
    <row r="2" ht="0.75" customHeight="1" hidden="1"/>
    <row r="3" spans="1:16" ht="10.5" customHeight="1" thickBot="1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</row>
    <row r="4" spans="1:16" ht="27.75" customHeight="1" thickBot="1">
      <c r="A4" s="4"/>
      <c r="B4" s="7" t="s">
        <v>11</v>
      </c>
      <c r="C4" s="8"/>
      <c r="D4" s="8"/>
      <c r="E4" s="8"/>
      <c r="F4" s="8"/>
      <c r="G4" s="9"/>
      <c r="H4" s="8" t="s">
        <v>22</v>
      </c>
      <c r="I4" s="2">
        <f>IF(G4="Polabská nížina","Správně","")</f>
      </c>
      <c r="L4" s="16"/>
      <c r="M4" s="17"/>
      <c r="N4" s="17"/>
      <c r="O4" s="17"/>
      <c r="P4" s="4"/>
    </row>
    <row r="5" spans="1:16" ht="10.5" customHeight="1" thickBot="1">
      <c r="A5" s="4"/>
      <c r="B5" s="8"/>
      <c r="C5" s="8"/>
      <c r="D5" s="8"/>
      <c r="E5" s="8"/>
      <c r="F5" s="8"/>
      <c r="G5" s="7"/>
      <c r="H5" s="8"/>
      <c r="L5" s="17"/>
      <c r="M5" s="17"/>
      <c r="N5" s="17"/>
      <c r="O5" s="17"/>
      <c r="P5" s="4"/>
    </row>
    <row r="6" spans="1:16" ht="27.75" customHeight="1" thickBot="1">
      <c r="A6" s="4"/>
      <c r="B6" s="7" t="s">
        <v>14</v>
      </c>
      <c r="C6" s="8"/>
      <c r="D6" s="8"/>
      <c r="E6" s="8"/>
      <c r="F6" s="8"/>
      <c r="G6" s="9"/>
      <c r="H6" s="8" t="s">
        <v>22</v>
      </c>
      <c r="I6" s="2">
        <f>IF(G6="České středohoří","Správně","")</f>
      </c>
      <c r="L6" s="17"/>
      <c r="M6" s="17"/>
      <c r="N6" s="17"/>
      <c r="O6" s="17"/>
      <c r="P6" s="4"/>
    </row>
    <row r="7" spans="1:16" ht="10.5" customHeight="1" thickBot="1">
      <c r="A7" s="4"/>
      <c r="B7" s="8"/>
      <c r="C7" s="8"/>
      <c r="D7" s="8"/>
      <c r="E7" s="8"/>
      <c r="F7" s="8"/>
      <c r="G7" s="7"/>
      <c r="H7" s="8"/>
      <c r="L7" s="17"/>
      <c r="M7" s="17"/>
      <c r="N7" s="17"/>
      <c r="O7" s="17"/>
      <c r="P7" s="4"/>
    </row>
    <row r="8" spans="1:16" ht="27.75" customHeight="1" thickBot="1">
      <c r="A8" s="4"/>
      <c r="B8" s="7" t="s">
        <v>12</v>
      </c>
      <c r="C8" s="8"/>
      <c r="D8" s="8"/>
      <c r="E8" s="8"/>
      <c r="F8" s="8"/>
      <c r="G8" s="9"/>
      <c r="H8" s="8" t="s">
        <v>22</v>
      </c>
      <c r="I8" s="2">
        <f>IF(G8="Hornomoravský úval","Správně","")</f>
      </c>
      <c r="L8" s="14" t="s">
        <v>37</v>
      </c>
      <c r="M8" s="20"/>
      <c r="N8" s="20"/>
      <c r="O8" s="16"/>
      <c r="P8" s="4"/>
    </row>
    <row r="9" spans="1:16" ht="10.5" customHeight="1" thickBot="1">
      <c r="A9" s="4"/>
      <c r="B9" s="8"/>
      <c r="C9" s="8"/>
      <c r="D9" s="8"/>
      <c r="E9" s="8"/>
      <c r="F9" s="8"/>
      <c r="G9" s="7"/>
      <c r="H9" s="8"/>
      <c r="L9" s="20"/>
      <c r="M9" s="20"/>
      <c r="N9" s="20"/>
      <c r="O9" s="21"/>
      <c r="P9" s="4"/>
    </row>
    <row r="10" spans="1:16" ht="27.75" customHeight="1" thickBot="1">
      <c r="A10" s="4"/>
      <c r="B10" s="7" t="s">
        <v>15</v>
      </c>
      <c r="C10" s="8"/>
      <c r="D10" s="8"/>
      <c r="E10" s="8"/>
      <c r="F10" s="8"/>
      <c r="G10" s="9"/>
      <c r="H10" s="8" t="s">
        <v>22</v>
      </c>
      <c r="I10" s="2">
        <f>IF(G10="Krkonoše","Správně","")</f>
      </c>
      <c r="L10" s="18" t="s">
        <v>36</v>
      </c>
      <c r="M10" s="18"/>
      <c r="N10" s="18"/>
      <c r="O10" s="19"/>
      <c r="P10" s="4"/>
    </row>
    <row r="11" spans="1:16" ht="10.5" customHeight="1" thickBot="1">
      <c r="A11" s="4"/>
      <c r="B11" s="8"/>
      <c r="C11" s="8"/>
      <c r="D11" s="8"/>
      <c r="E11" s="8"/>
      <c r="F11" s="8"/>
      <c r="G11" s="7"/>
      <c r="H11" s="8"/>
      <c r="L11" s="18"/>
      <c r="M11" s="18"/>
      <c r="N11" s="18"/>
      <c r="O11" s="19"/>
      <c r="P11" s="4"/>
    </row>
    <row r="12" spans="1:16" ht="27.75" customHeight="1" thickBot="1">
      <c r="A12" s="4"/>
      <c r="B12" s="7" t="s">
        <v>18</v>
      </c>
      <c r="C12" s="8"/>
      <c r="D12" s="8"/>
      <c r="E12" s="8"/>
      <c r="F12" s="8"/>
      <c r="G12" s="9"/>
      <c r="H12" s="8" t="s">
        <v>22</v>
      </c>
      <c r="I12" s="2">
        <f>IF(G12="Lužické hory","Správně","")</f>
      </c>
      <c r="L12" s="18"/>
      <c r="M12" s="18"/>
      <c r="N12" s="18"/>
      <c r="O12" s="19"/>
      <c r="P12" s="4"/>
    </row>
    <row r="13" spans="1:16" ht="10.5" customHeight="1" thickBot="1">
      <c r="A13" s="4"/>
      <c r="B13" s="8"/>
      <c r="C13" s="8"/>
      <c r="D13" s="8"/>
      <c r="E13" s="8"/>
      <c r="F13" s="8"/>
      <c r="G13" s="7"/>
      <c r="H13" s="8"/>
      <c r="L13" s="18"/>
      <c r="M13" s="18"/>
      <c r="N13" s="18"/>
      <c r="O13" s="19"/>
      <c r="P13" s="4"/>
    </row>
    <row r="14" spans="1:16" ht="27.75" customHeight="1" thickBot="1">
      <c r="A14" s="4"/>
      <c r="B14" s="7" t="s">
        <v>19</v>
      </c>
      <c r="C14" s="8"/>
      <c r="D14" s="8"/>
      <c r="E14" s="8"/>
      <c r="F14" s="8"/>
      <c r="G14" s="9"/>
      <c r="H14" s="8" t="s">
        <v>22</v>
      </c>
      <c r="I14" s="2">
        <f>IF(G14="Dyjskosvratecký úval","Správně","")</f>
      </c>
      <c r="L14" s="18"/>
      <c r="M14" s="18"/>
      <c r="N14" s="18"/>
      <c r="O14" s="19"/>
      <c r="P14" s="4"/>
    </row>
    <row r="15" spans="1:16" ht="10.5" customHeight="1" thickBot="1">
      <c r="A15" s="4"/>
      <c r="B15" s="8"/>
      <c r="C15" s="8"/>
      <c r="D15" s="8"/>
      <c r="E15" s="8"/>
      <c r="F15" s="8"/>
      <c r="G15" s="7"/>
      <c r="H15" s="8"/>
      <c r="L15" s="18"/>
      <c r="M15" s="18"/>
      <c r="N15" s="18"/>
      <c r="O15" s="19"/>
      <c r="P15" s="4"/>
    </row>
    <row r="16" spans="1:16" ht="27.75" customHeight="1" thickBot="1">
      <c r="A16" s="4"/>
      <c r="B16" s="7" t="s">
        <v>20</v>
      </c>
      <c r="C16" s="8"/>
      <c r="D16" s="8"/>
      <c r="E16" s="8"/>
      <c r="F16" s="8"/>
      <c r="G16" s="9"/>
      <c r="H16" s="8" t="s">
        <v>22</v>
      </c>
      <c r="I16" s="2">
        <f>IF(G16="Krušné hory","Správně","")</f>
      </c>
      <c r="L16" s="18"/>
      <c r="M16" s="18"/>
      <c r="N16" s="18"/>
      <c r="O16" s="19"/>
      <c r="P16" s="4"/>
    </row>
    <row r="17" spans="1:16" ht="10.5" customHeight="1" thickBot="1">
      <c r="A17" s="4"/>
      <c r="B17" s="8"/>
      <c r="C17" s="8"/>
      <c r="D17" s="8"/>
      <c r="E17" s="8"/>
      <c r="F17" s="8"/>
      <c r="G17" s="7"/>
      <c r="H17" s="8"/>
      <c r="L17" s="18"/>
      <c r="M17" s="18"/>
      <c r="N17" s="18"/>
      <c r="O17" s="19"/>
      <c r="P17" s="4"/>
    </row>
    <row r="18" spans="1:16" ht="27.75" customHeight="1" thickBot="1">
      <c r="A18" s="4"/>
      <c r="B18" s="7" t="s">
        <v>16</v>
      </c>
      <c r="C18" s="8"/>
      <c r="D18" s="8"/>
      <c r="E18" s="8"/>
      <c r="F18" s="8"/>
      <c r="G18" s="9"/>
      <c r="H18" s="8" t="s">
        <v>22</v>
      </c>
      <c r="I18" s="2">
        <f>IF(G18="Šumava","Správně","")</f>
      </c>
      <c r="L18" s="18"/>
      <c r="M18" s="18"/>
      <c r="N18" s="18"/>
      <c r="O18" s="19"/>
      <c r="P18" s="4"/>
    </row>
    <row r="19" spans="1:16" ht="10.5" customHeight="1" thickBot="1">
      <c r="A19" s="4"/>
      <c r="B19" s="8"/>
      <c r="C19" s="8"/>
      <c r="D19" s="8"/>
      <c r="E19" s="8"/>
      <c r="F19" s="8"/>
      <c r="G19" s="7"/>
      <c r="H19" s="8"/>
      <c r="L19" s="18"/>
      <c r="M19" s="18"/>
      <c r="N19" s="18"/>
      <c r="O19" s="19"/>
      <c r="P19" s="4"/>
    </row>
    <row r="20" spans="1:16" ht="27.75" customHeight="1" thickBot="1">
      <c r="A20" s="4"/>
      <c r="B20" s="7" t="s">
        <v>13</v>
      </c>
      <c r="C20" s="8"/>
      <c r="D20" s="8"/>
      <c r="E20" s="8"/>
      <c r="F20" s="8"/>
      <c r="G20" s="9"/>
      <c r="H20" s="8" t="s">
        <v>22</v>
      </c>
      <c r="I20" s="2">
        <f>IF(G20="Dolnomoravský úval","Správně","")</f>
      </c>
      <c r="L20" s="18"/>
      <c r="M20" s="18"/>
      <c r="N20" s="18"/>
      <c r="O20" s="19"/>
      <c r="P20" s="4"/>
    </row>
    <row r="21" spans="1:16" ht="10.5" customHeight="1" thickBot="1">
      <c r="A21" s="4"/>
      <c r="B21" s="8"/>
      <c r="C21" s="8"/>
      <c r="D21" s="8"/>
      <c r="E21" s="8"/>
      <c r="F21" s="8"/>
      <c r="G21" s="7"/>
      <c r="H21" s="8"/>
      <c r="L21" s="17"/>
      <c r="M21" s="17"/>
      <c r="N21" s="17"/>
      <c r="O21" s="17"/>
      <c r="P21" s="4"/>
    </row>
    <row r="22" spans="1:16" ht="27.75" customHeight="1" thickBot="1">
      <c r="A22" s="4"/>
      <c r="B22" s="7" t="s">
        <v>17</v>
      </c>
      <c r="C22" s="8"/>
      <c r="D22" s="8"/>
      <c r="E22" s="8"/>
      <c r="F22" s="8"/>
      <c r="G22" s="9"/>
      <c r="H22" s="8" t="s">
        <v>22</v>
      </c>
      <c r="I22" s="2">
        <f>IF(G22="Moravskoslezské Beskydy","Správně","")</f>
      </c>
      <c r="L22" s="17"/>
      <c r="M22" s="17"/>
      <c r="N22" s="17"/>
      <c r="O22" s="17"/>
      <c r="P22" s="4"/>
    </row>
    <row r="23" spans="1:16" ht="10.5" customHeight="1" thickBot="1">
      <c r="A23" s="4"/>
      <c r="B23" s="8"/>
      <c r="C23" s="8"/>
      <c r="D23" s="8"/>
      <c r="E23" s="8"/>
      <c r="F23" s="8"/>
      <c r="G23" s="7"/>
      <c r="H23" s="8"/>
      <c r="L23" s="17"/>
      <c r="M23" s="17"/>
      <c r="N23" s="17"/>
      <c r="O23" s="17"/>
      <c r="P23" s="4"/>
    </row>
    <row r="24" spans="1:16" ht="27.75" customHeight="1" thickBot="1">
      <c r="A24" s="4"/>
      <c r="B24" s="7" t="s">
        <v>21</v>
      </c>
      <c r="C24" s="8"/>
      <c r="D24" s="8"/>
      <c r="E24" s="8"/>
      <c r="F24" s="8"/>
      <c r="G24" s="9"/>
      <c r="H24" s="8" t="s">
        <v>22</v>
      </c>
      <c r="I24" s="2">
        <f>IF(G24="Českomoravská vrchovina","Správně","")</f>
      </c>
      <c r="L24" s="17"/>
      <c r="M24" s="17"/>
      <c r="N24" s="17"/>
      <c r="O24" s="17"/>
      <c r="P24" s="4"/>
    </row>
    <row r="25" spans="1:16" ht="10.5" customHeight="1">
      <c r="A25" s="4"/>
      <c r="B25" s="4"/>
      <c r="C25" s="4"/>
      <c r="D25" s="4"/>
      <c r="E25" s="4"/>
      <c r="F25" s="4"/>
      <c r="G25" s="4"/>
      <c r="H25" s="4"/>
      <c r="I25" s="5"/>
      <c r="J25" s="4"/>
      <c r="K25" s="4"/>
      <c r="L25" s="4"/>
      <c r="M25" s="4"/>
      <c r="N25" s="4"/>
      <c r="O25" s="4"/>
      <c r="P25" s="4"/>
    </row>
    <row r="27" spans="1:16" ht="18">
      <c r="A27" s="10" t="s">
        <v>35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9" spans="1:16" ht="12.75">
      <c r="A29" s="12" t="s">
        <v>34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sheetProtection sheet="1" objects="1" scenarios="1" selectLockedCells="1"/>
  <mergeCells count="4">
    <mergeCell ref="A27:P27"/>
    <mergeCell ref="A29:P30"/>
    <mergeCell ref="L10:N20"/>
    <mergeCell ref="L8:N9"/>
  </mergeCells>
  <conditionalFormatting sqref="I1:I26 I28 I31:I65536">
    <cfRule type="cellIs" priority="1" dxfId="0" operator="equal" stopIfTrue="1">
      <formula>"Správně"</formula>
    </cfRule>
  </conditionalFormatting>
  <printOptions/>
  <pageMargins left="0.46" right="0.3937007874015748" top="0.5905511811023623" bottom="0.3937007874015748" header="0.5118110236220472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0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2.7109375" style="0" customWidth="1"/>
    <col min="4" max="4" width="14.00390625" style="0" customWidth="1"/>
    <col min="5" max="5" width="11.28125" style="0" customWidth="1"/>
    <col min="6" max="6" width="6.140625" style="0" customWidth="1"/>
    <col min="7" max="7" width="22.00390625" style="0" customWidth="1"/>
    <col min="8" max="8" width="5.8515625" style="0" customWidth="1"/>
    <col min="9" max="9" width="17.7109375" style="3" customWidth="1"/>
    <col min="10" max="10" width="1.57421875" style="0" customWidth="1"/>
    <col min="11" max="11" width="2.00390625" style="0" customWidth="1"/>
    <col min="15" max="15" width="4.57421875" style="0" customWidth="1"/>
    <col min="16" max="16" width="2.7109375" style="0" customWidth="1"/>
  </cols>
  <sheetData>
    <row r="1" ht="2.25" customHeight="1"/>
    <row r="2" ht="0.75" customHeight="1" hidden="1"/>
    <row r="3" spans="1:16" ht="10.5" customHeight="1" thickBot="1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</row>
    <row r="4" spans="1:16" ht="27.75" customHeight="1" thickBot="1">
      <c r="A4" s="4"/>
      <c r="B4" s="7" t="s">
        <v>0</v>
      </c>
      <c r="C4" s="7"/>
      <c r="D4" s="7"/>
      <c r="E4" s="7"/>
      <c r="F4" s="7"/>
      <c r="G4" s="9"/>
      <c r="H4" s="8" t="s">
        <v>22</v>
      </c>
      <c r="I4" s="2">
        <f>IF(G4="Sněžka","Správně","")</f>
      </c>
      <c r="L4" s="1"/>
      <c r="P4" s="4"/>
    </row>
    <row r="5" spans="1:16" ht="10.5" customHeight="1" thickBot="1">
      <c r="A5" s="4"/>
      <c r="B5" s="7"/>
      <c r="C5" s="7"/>
      <c r="D5" s="7"/>
      <c r="E5" s="7"/>
      <c r="F5" s="7"/>
      <c r="G5" s="7"/>
      <c r="H5" s="8"/>
      <c r="P5" s="4"/>
    </row>
    <row r="6" spans="1:16" ht="27.75" customHeight="1" thickBot="1">
      <c r="A6" s="4"/>
      <c r="B6" s="7" t="s">
        <v>1</v>
      </c>
      <c r="C6" s="7"/>
      <c r="D6" s="7"/>
      <c r="E6" s="7"/>
      <c r="F6" s="7"/>
      <c r="G6" s="9"/>
      <c r="H6" s="8" t="s">
        <v>22</v>
      </c>
      <c r="I6" s="2">
        <f>IF(G6="Klínovec","Správně","")</f>
      </c>
      <c r="L6" s="1"/>
      <c r="P6" s="4"/>
    </row>
    <row r="7" spans="1:16" ht="10.5" customHeight="1" thickBot="1">
      <c r="A7" s="4"/>
      <c r="B7" s="7"/>
      <c r="C7" s="7"/>
      <c r="D7" s="7"/>
      <c r="E7" s="7"/>
      <c r="F7" s="7"/>
      <c r="G7" s="7"/>
      <c r="H7" s="8"/>
      <c r="P7" s="4"/>
    </row>
    <row r="8" spans="1:16" ht="27.75" customHeight="1" thickBot="1">
      <c r="A8" s="4"/>
      <c r="B8" s="7" t="s">
        <v>2</v>
      </c>
      <c r="C8" s="7"/>
      <c r="D8" s="7"/>
      <c r="E8" s="7"/>
      <c r="F8" s="7"/>
      <c r="G8" s="9"/>
      <c r="H8" s="8" t="s">
        <v>22</v>
      </c>
      <c r="I8" s="2">
        <f>IF(G8="Praděd","Správně","")</f>
      </c>
      <c r="L8" s="22" t="s">
        <v>37</v>
      </c>
      <c r="M8" s="23"/>
      <c r="N8" s="23"/>
      <c r="P8" s="4"/>
    </row>
    <row r="9" spans="1:16" ht="10.5" customHeight="1" thickBot="1">
      <c r="A9" s="4"/>
      <c r="B9" s="7"/>
      <c r="C9" s="7"/>
      <c r="D9" s="7"/>
      <c r="E9" s="7"/>
      <c r="F9" s="7"/>
      <c r="G9" s="7"/>
      <c r="H9" s="8"/>
      <c r="L9" s="23"/>
      <c r="M9" s="23"/>
      <c r="N9" s="23"/>
      <c r="P9" s="4"/>
    </row>
    <row r="10" spans="1:16" ht="27.75" customHeight="1" thickBot="1">
      <c r="A10" s="4"/>
      <c r="B10" s="7" t="s">
        <v>3</v>
      </c>
      <c r="C10" s="7"/>
      <c r="D10" s="7"/>
      <c r="E10" s="7"/>
      <c r="F10" s="7"/>
      <c r="G10" s="9"/>
      <c r="H10" s="8" t="s">
        <v>22</v>
      </c>
      <c r="I10" s="2">
        <f>IF(G10="Javořice","Správně","")</f>
      </c>
      <c r="L10" s="18" t="s">
        <v>38</v>
      </c>
      <c r="M10" s="15"/>
      <c r="N10" s="15"/>
      <c r="P10" s="4"/>
    </row>
    <row r="11" spans="1:16" ht="10.5" customHeight="1" thickBot="1">
      <c r="A11" s="4"/>
      <c r="B11" s="7"/>
      <c r="C11" s="7"/>
      <c r="D11" s="7"/>
      <c r="E11" s="7"/>
      <c r="F11" s="7"/>
      <c r="G11" s="7"/>
      <c r="H11" s="8"/>
      <c r="L11" s="15"/>
      <c r="M11" s="15"/>
      <c r="N11" s="15"/>
      <c r="P11" s="4"/>
    </row>
    <row r="12" spans="1:16" ht="27.75" customHeight="1" thickBot="1">
      <c r="A12" s="4"/>
      <c r="B12" s="7" t="s">
        <v>4</v>
      </c>
      <c r="C12" s="7"/>
      <c r="D12" s="7"/>
      <c r="E12" s="7"/>
      <c r="F12" s="7"/>
      <c r="G12" s="9"/>
      <c r="H12" s="8" t="s">
        <v>22</v>
      </c>
      <c r="I12" s="2">
        <f>IF(G12="Čerchov","Správně","")</f>
      </c>
      <c r="L12" s="15"/>
      <c r="M12" s="15"/>
      <c r="N12" s="15"/>
      <c r="P12" s="4"/>
    </row>
    <row r="13" spans="1:16" ht="10.5" customHeight="1" thickBot="1">
      <c r="A13" s="4"/>
      <c r="B13" s="7"/>
      <c r="C13" s="7"/>
      <c r="D13" s="7"/>
      <c r="E13" s="7"/>
      <c r="F13" s="7"/>
      <c r="G13" s="7"/>
      <c r="H13" s="8"/>
      <c r="L13" s="15"/>
      <c r="M13" s="15"/>
      <c r="N13" s="15"/>
      <c r="P13" s="4"/>
    </row>
    <row r="14" spans="1:16" ht="27.75" customHeight="1" thickBot="1">
      <c r="A14" s="4"/>
      <c r="B14" s="7" t="s">
        <v>5</v>
      </c>
      <c r="C14" s="7"/>
      <c r="D14" s="7"/>
      <c r="E14" s="7"/>
      <c r="F14" s="7"/>
      <c r="G14" s="9"/>
      <c r="H14" s="8" t="s">
        <v>22</v>
      </c>
      <c r="I14" s="2">
        <f>IF(G14="Plechý","Správně","")</f>
      </c>
      <c r="L14" s="15"/>
      <c r="M14" s="15"/>
      <c r="N14" s="15"/>
      <c r="P14" s="4"/>
    </row>
    <row r="15" spans="1:16" ht="10.5" customHeight="1" thickBot="1">
      <c r="A15" s="4"/>
      <c r="B15" s="7"/>
      <c r="C15" s="7"/>
      <c r="D15" s="7"/>
      <c r="E15" s="7"/>
      <c r="F15" s="7"/>
      <c r="G15" s="7"/>
      <c r="H15" s="8"/>
      <c r="L15" s="15"/>
      <c r="M15" s="15"/>
      <c r="N15" s="15"/>
      <c r="P15" s="4"/>
    </row>
    <row r="16" spans="1:16" ht="27.75" customHeight="1" thickBot="1">
      <c r="A16" s="4"/>
      <c r="B16" s="7" t="s">
        <v>6</v>
      </c>
      <c r="C16" s="7"/>
      <c r="D16" s="7"/>
      <c r="E16" s="7"/>
      <c r="F16" s="7"/>
      <c r="G16" s="9"/>
      <c r="H16" s="8" t="s">
        <v>22</v>
      </c>
      <c r="I16" s="2">
        <f>IF(G16="Smrk","Správně","")</f>
      </c>
      <c r="L16" s="15"/>
      <c r="M16" s="15"/>
      <c r="N16" s="15"/>
      <c r="P16" s="4"/>
    </row>
    <row r="17" spans="1:16" ht="10.5" customHeight="1" thickBot="1">
      <c r="A17" s="4"/>
      <c r="B17" s="7"/>
      <c r="C17" s="7"/>
      <c r="D17" s="7"/>
      <c r="E17" s="7"/>
      <c r="F17" s="7"/>
      <c r="G17" s="7"/>
      <c r="H17" s="8"/>
      <c r="L17" s="15"/>
      <c r="M17" s="15"/>
      <c r="N17" s="15"/>
      <c r="P17" s="4"/>
    </row>
    <row r="18" spans="1:16" ht="27.75" customHeight="1" thickBot="1">
      <c r="A18" s="4"/>
      <c r="B18" s="7" t="s">
        <v>7</v>
      </c>
      <c r="C18" s="7"/>
      <c r="D18" s="7"/>
      <c r="E18" s="7"/>
      <c r="F18" s="7"/>
      <c r="G18" s="9"/>
      <c r="H18" s="8" t="s">
        <v>22</v>
      </c>
      <c r="I18" s="2">
        <f>IF(G18="Milešovka","Správně","")</f>
      </c>
      <c r="L18" s="15"/>
      <c r="M18" s="15"/>
      <c r="N18" s="15"/>
      <c r="P18" s="4"/>
    </row>
    <row r="19" spans="1:16" ht="10.5" customHeight="1" thickBot="1">
      <c r="A19" s="4"/>
      <c r="B19" s="7"/>
      <c r="C19" s="7"/>
      <c r="D19" s="7"/>
      <c r="E19" s="7"/>
      <c r="F19" s="7"/>
      <c r="G19" s="7"/>
      <c r="H19" s="8"/>
      <c r="L19" s="15"/>
      <c r="M19" s="15"/>
      <c r="N19" s="15"/>
      <c r="P19" s="4"/>
    </row>
    <row r="20" spans="1:16" ht="27.75" customHeight="1" thickBot="1">
      <c r="A20" s="4"/>
      <c r="B20" s="7" t="s">
        <v>8</v>
      </c>
      <c r="C20" s="7"/>
      <c r="D20" s="7"/>
      <c r="E20" s="7"/>
      <c r="F20" s="7"/>
      <c r="G20" s="9"/>
      <c r="H20" s="8" t="s">
        <v>22</v>
      </c>
      <c r="I20" s="2">
        <f>IF(G20="Velká Deštná","Správně","")</f>
      </c>
      <c r="L20" s="15"/>
      <c r="M20" s="15"/>
      <c r="N20" s="15"/>
      <c r="P20" s="4"/>
    </row>
    <row r="21" spans="1:16" ht="10.5" customHeight="1" thickBot="1">
      <c r="A21" s="4"/>
      <c r="B21" s="7"/>
      <c r="C21" s="7"/>
      <c r="D21" s="7"/>
      <c r="E21" s="7"/>
      <c r="F21" s="7"/>
      <c r="G21" s="7"/>
      <c r="H21" s="8"/>
      <c r="P21" s="4"/>
    </row>
    <row r="22" spans="1:16" ht="27.75" customHeight="1" thickBot="1">
      <c r="A22" s="4"/>
      <c r="B22" s="7" t="s">
        <v>10</v>
      </c>
      <c r="C22" s="7"/>
      <c r="D22" s="7"/>
      <c r="E22" s="7"/>
      <c r="F22" s="7"/>
      <c r="G22" s="9"/>
      <c r="H22" s="8" t="s">
        <v>22</v>
      </c>
      <c r="I22" s="2">
        <f>IF(G22="Tok","Správně","")</f>
      </c>
      <c r="L22" s="1"/>
      <c r="P22" s="4"/>
    </row>
    <row r="23" spans="1:16" ht="10.5" customHeight="1" thickBot="1">
      <c r="A23" s="4"/>
      <c r="B23" s="7"/>
      <c r="C23" s="7"/>
      <c r="D23" s="7"/>
      <c r="E23" s="7"/>
      <c r="F23" s="7"/>
      <c r="G23" s="7"/>
      <c r="H23" s="8"/>
      <c r="P23" s="4"/>
    </row>
    <row r="24" spans="1:16" ht="27.75" customHeight="1" thickBot="1">
      <c r="A24" s="4"/>
      <c r="B24" s="7" t="s">
        <v>9</v>
      </c>
      <c r="C24" s="7"/>
      <c r="D24" s="7"/>
      <c r="E24" s="7"/>
      <c r="F24" s="7"/>
      <c r="G24" s="9"/>
      <c r="H24" s="8" t="s">
        <v>22</v>
      </c>
      <c r="I24" s="2">
        <f>IF(G24="Lysá hora","Správně","")</f>
      </c>
      <c r="L24" s="1"/>
      <c r="P24" s="4"/>
    </row>
    <row r="25" spans="1:16" ht="10.5" customHeight="1">
      <c r="A25" s="4"/>
      <c r="B25" s="4"/>
      <c r="C25" s="4"/>
      <c r="D25" s="4"/>
      <c r="E25" s="4"/>
      <c r="F25" s="4"/>
      <c r="G25" s="4"/>
      <c r="H25" s="4"/>
      <c r="I25" s="5"/>
      <c r="J25" s="4"/>
      <c r="K25" s="4"/>
      <c r="L25" s="4"/>
      <c r="M25" s="4"/>
      <c r="N25" s="4"/>
      <c r="O25" s="4"/>
      <c r="P25" s="4"/>
    </row>
    <row r="27" spans="1:16" ht="18">
      <c r="A27" s="10" t="s">
        <v>35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9" spans="1:16" ht="12.75">
      <c r="A29" s="12" t="s">
        <v>34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sheetProtection sheet="1" objects="1" scenarios="1" selectLockedCells="1"/>
  <mergeCells count="4">
    <mergeCell ref="A27:P27"/>
    <mergeCell ref="A29:P30"/>
    <mergeCell ref="L10:N20"/>
    <mergeCell ref="L8:N9"/>
  </mergeCells>
  <conditionalFormatting sqref="I1:I26 I28 I31:I65536">
    <cfRule type="cellIs" priority="1" dxfId="0" operator="equal" stopIfTrue="1">
      <formula>"Správně"</formula>
    </cfRule>
  </conditionalFormatting>
  <printOptions/>
  <pageMargins left="0.48" right="0.5905511811023623" top="0.5905511811023623" bottom="0.3937007874015748" header="0.5118110236220472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0"/>
  <sheetViews>
    <sheetView showGridLines="0" workbookViewId="0" topLeftCell="A1">
      <selection activeCell="G4" sqref="G4"/>
    </sheetView>
  </sheetViews>
  <sheetFormatPr defaultColWidth="9.140625" defaultRowHeight="12.75"/>
  <cols>
    <col min="1" max="1" width="2.7109375" style="0" customWidth="1"/>
    <col min="4" max="4" width="14.00390625" style="0" customWidth="1"/>
    <col min="5" max="5" width="11.28125" style="0" customWidth="1"/>
    <col min="6" max="6" width="3.8515625" style="0" customWidth="1"/>
    <col min="7" max="7" width="22.00390625" style="0" customWidth="1"/>
    <col min="8" max="8" width="4.28125" style="0" customWidth="1"/>
    <col min="9" max="9" width="17.7109375" style="3" customWidth="1"/>
    <col min="10" max="10" width="2.28125" style="0" customWidth="1"/>
    <col min="11" max="11" width="1.1484375" style="0" customWidth="1"/>
    <col min="16" max="16" width="2.7109375" style="0" customWidth="1"/>
  </cols>
  <sheetData>
    <row r="1" ht="2.25" customHeight="1"/>
    <row r="2" ht="0.75" customHeight="1" hidden="1"/>
    <row r="3" spans="1:16" ht="10.5" customHeight="1" thickBot="1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</row>
    <row r="4" spans="1:16" ht="27.75" customHeight="1" thickBot="1">
      <c r="A4" s="4"/>
      <c r="B4" s="7" t="s">
        <v>23</v>
      </c>
      <c r="C4" s="7"/>
      <c r="D4" s="7"/>
      <c r="E4" s="7"/>
      <c r="F4" s="7"/>
      <c r="G4" s="9"/>
      <c r="H4" s="7" t="s">
        <v>22</v>
      </c>
      <c r="I4" s="2">
        <f>IF(G4="Sněžka","Správně","")</f>
      </c>
      <c r="L4" s="1"/>
      <c r="P4" s="4"/>
    </row>
    <row r="5" spans="1:16" ht="10.5" customHeight="1" thickBot="1">
      <c r="A5" s="4"/>
      <c r="B5" s="7"/>
      <c r="C5" s="7"/>
      <c r="D5" s="7"/>
      <c r="E5" s="7"/>
      <c r="F5" s="7"/>
      <c r="G5" s="7"/>
      <c r="H5" s="6"/>
      <c r="P5" s="4"/>
    </row>
    <row r="6" spans="1:16" ht="27.75" customHeight="1" thickBot="1">
      <c r="A6" s="4"/>
      <c r="B6" s="7" t="s">
        <v>24</v>
      </c>
      <c r="C6" s="7"/>
      <c r="D6" s="7"/>
      <c r="E6" s="7"/>
      <c r="F6" s="7"/>
      <c r="G6" s="9"/>
      <c r="H6" s="7" t="s">
        <v>22</v>
      </c>
      <c r="I6" s="2">
        <f>IF(G6="Plechý","Správně","")</f>
      </c>
      <c r="L6" s="1"/>
      <c r="P6" s="4"/>
    </row>
    <row r="7" spans="1:16" ht="10.5" customHeight="1" thickBot="1">
      <c r="A7" s="4"/>
      <c r="B7" s="7"/>
      <c r="C7" s="7"/>
      <c r="D7" s="7"/>
      <c r="E7" s="7"/>
      <c r="F7" s="7"/>
      <c r="G7" s="7"/>
      <c r="H7" s="6"/>
      <c r="P7" s="4"/>
    </row>
    <row r="8" spans="1:16" ht="27.75" customHeight="1" thickBot="1">
      <c r="A8" s="4"/>
      <c r="B8" s="7" t="s">
        <v>25</v>
      </c>
      <c r="C8" s="7"/>
      <c r="D8" s="7"/>
      <c r="E8" s="7"/>
      <c r="F8" s="7"/>
      <c r="G8" s="9"/>
      <c r="H8" s="7" t="s">
        <v>22</v>
      </c>
      <c r="I8" s="2">
        <f>IF(G8="Velká Deštná","Správně","")</f>
      </c>
      <c r="L8" s="22" t="s">
        <v>37</v>
      </c>
      <c r="M8" s="23"/>
      <c r="N8" s="23"/>
      <c r="P8" s="4"/>
    </row>
    <row r="9" spans="1:16" ht="10.5" customHeight="1" thickBot="1">
      <c r="A9" s="4"/>
      <c r="B9" s="7"/>
      <c r="C9" s="7"/>
      <c r="D9" s="7"/>
      <c r="E9" s="7"/>
      <c r="F9" s="7"/>
      <c r="G9" s="7"/>
      <c r="H9" s="6"/>
      <c r="L9" s="23"/>
      <c r="M9" s="23"/>
      <c r="N9" s="23"/>
      <c r="P9" s="4"/>
    </row>
    <row r="10" spans="1:16" ht="27.75" customHeight="1" thickBot="1">
      <c r="A10" s="4"/>
      <c r="B10" s="7" t="s">
        <v>26</v>
      </c>
      <c r="C10" s="7"/>
      <c r="D10" s="7"/>
      <c r="E10" s="7"/>
      <c r="F10" s="7"/>
      <c r="G10" s="9"/>
      <c r="H10" s="7" t="s">
        <v>22</v>
      </c>
      <c r="I10" s="2">
        <f>IF(G10="Praděd","Správně","")</f>
      </c>
      <c r="L10" s="18" t="s">
        <v>39</v>
      </c>
      <c r="M10" s="15"/>
      <c r="N10" s="15"/>
      <c r="P10" s="4"/>
    </row>
    <row r="11" spans="1:16" ht="10.5" customHeight="1" thickBot="1">
      <c r="A11" s="4"/>
      <c r="B11" s="7"/>
      <c r="C11" s="7"/>
      <c r="D11" s="7"/>
      <c r="E11" s="7"/>
      <c r="F11" s="7"/>
      <c r="G11" s="7"/>
      <c r="H11" s="6"/>
      <c r="L11" s="15"/>
      <c r="M11" s="15"/>
      <c r="N11" s="15"/>
      <c r="P11" s="4"/>
    </row>
    <row r="12" spans="1:16" ht="27.75" customHeight="1" thickBot="1">
      <c r="A12" s="4"/>
      <c r="B12" s="7" t="s">
        <v>27</v>
      </c>
      <c r="C12" s="7"/>
      <c r="D12" s="7"/>
      <c r="E12" s="7"/>
      <c r="F12" s="7"/>
      <c r="G12" s="9"/>
      <c r="H12" s="7" t="s">
        <v>22</v>
      </c>
      <c r="I12" s="2">
        <f>IF(G12="Lysá hora","Správně","")</f>
      </c>
      <c r="L12" s="15"/>
      <c r="M12" s="15"/>
      <c r="N12" s="15"/>
      <c r="P12" s="4"/>
    </row>
    <row r="13" spans="1:16" ht="10.5" customHeight="1" thickBot="1">
      <c r="A13" s="4"/>
      <c r="B13" s="7"/>
      <c r="C13" s="7"/>
      <c r="D13" s="7"/>
      <c r="E13" s="7"/>
      <c r="F13" s="7"/>
      <c r="G13" s="7"/>
      <c r="H13" s="6"/>
      <c r="L13" s="15"/>
      <c r="M13" s="15"/>
      <c r="N13" s="15"/>
      <c r="P13" s="4"/>
    </row>
    <row r="14" spans="1:16" ht="27.75" customHeight="1" thickBot="1">
      <c r="A14" s="4"/>
      <c r="B14" s="7" t="s">
        <v>28</v>
      </c>
      <c r="C14" s="7"/>
      <c r="D14" s="7"/>
      <c r="E14" s="7"/>
      <c r="F14" s="7"/>
      <c r="G14" s="9"/>
      <c r="H14" s="7" t="s">
        <v>22</v>
      </c>
      <c r="I14" s="2">
        <f>IF(G14="Čerchov","Správně","")</f>
      </c>
      <c r="L14" s="15"/>
      <c r="M14" s="15"/>
      <c r="N14" s="15"/>
      <c r="P14" s="4"/>
    </row>
    <row r="15" spans="1:16" ht="10.5" customHeight="1" thickBot="1">
      <c r="A15" s="4"/>
      <c r="B15" s="7"/>
      <c r="C15" s="7"/>
      <c r="D15" s="7"/>
      <c r="E15" s="7"/>
      <c r="F15" s="7"/>
      <c r="G15" s="7"/>
      <c r="H15" s="6"/>
      <c r="L15" s="15"/>
      <c r="M15" s="15"/>
      <c r="N15" s="15"/>
      <c r="P15" s="4"/>
    </row>
    <row r="16" spans="1:16" ht="27.75" customHeight="1" thickBot="1">
      <c r="A16" s="4"/>
      <c r="B16" s="7" t="s">
        <v>29</v>
      </c>
      <c r="C16" s="7"/>
      <c r="D16" s="7"/>
      <c r="E16" s="7"/>
      <c r="F16" s="7"/>
      <c r="G16" s="9"/>
      <c r="H16" s="7" t="s">
        <v>22</v>
      </c>
      <c r="I16" s="2">
        <f>IF(G16="Luž","Správně","")</f>
      </c>
      <c r="L16" s="15"/>
      <c r="M16" s="15"/>
      <c r="N16" s="15"/>
      <c r="P16" s="4"/>
    </row>
    <row r="17" spans="1:16" ht="10.5" customHeight="1" thickBot="1">
      <c r="A17" s="4"/>
      <c r="B17" s="7"/>
      <c r="C17" s="7"/>
      <c r="D17" s="7"/>
      <c r="E17" s="7"/>
      <c r="F17" s="7"/>
      <c r="G17" s="7"/>
      <c r="H17" s="6"/>
      <c r="L17" s="15"/>
      <c r="M17" s="15"/>
      <c r="N17" s="15"/>
      <c r="P17" s="4"/>
    </row>
    <row r="18" spans="1:16" ht="27.75" customHeight="1" thickBot="1">
      <c r="A18" s="4"/>
      <c r="B18" s="7" t="s">
        <v>30</v>
      </c>
      <c r="C18" s="7"/>
      <c r="D18" s="7"/>
      <c r="E18" s="7"/>
      <c r="F18" s="7"/>
      <c r="G18" s="9"/>
      <c r="H18" s="7" t="s">
        <v>22</v>
      </c>
      <c r="I18" s="2">
        <f>IF(G18="Tok","Správně","")</f>
      </c>
      <c r="L18" s="15"/>
      <c r="M18" s="15"/>
      <c r="N18" s="15"/>
      <c r="P18" s="4"/>
    </row>
    <row r="19" spans="1:16" ht="10.5" customHeight="1" thickBot="1">
      <c r="A19" s="4"/>
      <c r="B19" s="7"/>
      <c r="C19" s="7"/>
      <c r="D19" s="7"/>
      <c r="E19" s="7"/>
      <c r="F19" s="7"/>
      <c r="G19" s="7"/>
      <c r="H19" s="6"/>
      <c r="L19" s="15"/>
      <c r="M19" s="15"/>
      <c r="N19" s="15"/>
      <c r="P19" s="4"/>
    </row>
    <row r="20" spans="1:16" ht="27.75" customHeight="1" thickBot="1">
      <c r="A20" s="4"/>
      <c r="B20" s="7" t="s">
        <v>31</v>
      </c>
      <c r="C20" s="7"/>
      <c r="D20" s="7"/>
      <c r="E20" s="7"/>
      <c r="F20" s="7"/>
      <c r="G20" s="9"/>
      <c r="H20" s="7" t="s">
        <v>22</v>
      </c>
      <c r="I20" s="2">
        <f>IF(G20="Klínovec","Správně","")</f>
      </c>
      <c r="L20" s="15"/>
      <c r="M20" s="15"/>
      <c r="N20" s="15"/>
      <c r="P20" s="4"/>
    </row>
    <row r="21" spans="1:16" ht="10.5" customHeight="1" thickBot="1">
      <c r="A21" s="4"/>
      <c r="B21" s="7"/>
      <c r="C21" s="7"/>
      <c r="D21" s="7"/>
      <c r="E21" s="7"/>
      <c r="F21" s="7"/>
      <c r="G21" s="7"/>
      <c r="H21" s="6"/>
      <c r="P21" s="4"/>
    </row>
    <row r="22" spans="1:16" ht="27.75" customHeight="1" thickBot="1">
      <c r="A22" s="4"/>
      <c r="B22" s="7" t="s">
        <v>32</v>
      </c>
      <c r="C22" s="7"/>
      <c r="D22" s="7"/>
      <c r="E22" s="7"/>
      <c r="F22" s="7"/>
      <c r="G22" s="9"/>
      <c r="H22" s="7" t="s">
        <v>22</v>
      </c>
      <c r="I22" s="2">
        <f>IF(G22="Smrk","Správně","")</f>
      </c>
      <c r="L22" s="1"/>
      <c r="P22" s="4"/>
    </row>
    <row r="23" spans="1:16" ht="10.5" customHeight="1" thickBot="1">
      <c r="A23" s="4"/>
      <c r="B23" s="7"/>
      <c r="C23" s="7"/>
      <c r="D23" s="7"/>
      <c r="E23" s="7"/>
      <c r="F23" s="7"/>
      <c r="G23" s="7"/>
      <c r="H23" s="6"/>
      <c r="P23" s="4"/>
    </row>
    <row r="24" spans="1:16" ht="27.75" customHeight="1" thickBot="1">
      <c r="A24" s="4"/>
      <c r="B24" s="7" t="s">
        <v>33</v>
      </c>
      <c r="C24" s="7"/>
      <c r="D24" s="7"/>
      <c r="E24" s="7"/>
      <c r="F24" s="7"/>
      <c r="G24" s="9"/>
      <c r="H24" s="7" t="s">
        <v>22</v>
      </c>
      <c r="I24" s="2">
        <f>IF(G24="Králický Sněžník","Správně","")</f>
      </c>
      <c r="L24" s="1"/>
      <c r="P24" s="4"/>
    </row>
    <row r="25" spans="1:16" ht="10.5" customHeight="1">
      <c r="A25" s="4"/>
      <c r="B25" s="4"/>
      <c r="C25" s="4"/>
      <c r="D25" s="4"/>
      <c r="E25" s="4"/>
      <c r="F25" s="4"/>
      <c r="G25" s="4"/>
      <c r="H25" s="4"/>
      <c r="I25" s="5"/>
      <c r="J25" s="4"/>
      <c r="K25" s="4"/>
      <c r="L25" s="4"/>
      <c r="M25" s="4"/>
      <c r="N25" s="4"/>
      <c r="O25" s="4"/>
      <c r="P25" s="4"/>
    </row>
    <row r="27" spans="1:16" ht="18">
      <c r="A27" s="10" t="s">
        <v>35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9" spans="1:16" ht="12.75">
      <c r="A29" s="12" t="s">
        <v>34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sheetProtection sheet="1" objects="1" scenarios="1" selectLockedCells="1"/>
  <mergeCells count="4">
    <mergeCell ref="A27:P27"/>
    <mergeCell ref="A29:P30"/>
    <mergeCell ref="L10:N20"/>
    <mergeCell ref="L8:N9"/>
  </mergeCells>
  <conditionalFormatting sqref="I1:I26 I28 I31:I65536">
    <cfRule type="cellIs" priority="1" dxfId="0" operator="equal" stopIfTrue="1">
      <formula>"Správně"</formula>
    </cfRule>
  </conditionalFormatting>
  <printOptions/>
  <pageMargins left="0.59" right="0.3937007874015748" top="0.5905511811023623" bottom="0.3937007874015748" header="0.5118110236220472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 Lukavice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Povrch České republiky</dc:title>
  <dc:subject>vlastivěda</dc:subject>
  <dc:creator>Lubomír Šára</dc:creator>
  <cp:keywords/>
  <dc:description>Dostupné z Metodického portálu www.rvp.cz, ISSN: 1802-4785, financovaného z ESF a státního rozpočtu ČR. Provozováno Výzkumným ústavem pedagogickým v Praze.</dc:description>
  <cp:lastModifiedBy>LS</cp:lastModifiedBy>
  <cp:lastPrinted>2008-04-19T07:47:01Z</cp:lastPrinted>
  <dcterms:created xsi:type="dcterms:W3CDTF">2007-10-04T15:08:46Z</dcterms:created>
  <dcterms:modified xsi:type="dcterms:W3CDTF">2008-04-19T07:58:33Z</dcterms:modified>
  <cp:category/>
  <cp:version/>
  <cp:contentType/>
  <cp:contentStatus/>
</cp:coreProperties>
</file>