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vodstvo 1" sheetId="1" r:id="rId1"/>
    <sheet name="vodstvo 2" sheetId="2" r:id="rId2"/>
    <sheet name="vodstvo 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<sst xmlns="http://schemas.openxmlformats.org/spreadsheetml/2006/main" count="78" uniqueCount="40">
  <si>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Nejdelší česká řeka se jmenuje</t>
  </si>
  <si>
    <t>Největší povodí z českých řek má</t>
  </si>
  <si>
    <t>Hlavní moravská řeka se jmenuje</t>
  </si>
  <si>
    <t>Nejvýznamnější řekou na severní Moravě je</t>
  </si>
  <si>
    <t>Z významných řek se zprava do Moravy vlévá</t>
  </si>
  <si>
    <t>Otava a Berounka se vlévají do řeky</t>
  </si>
  <si>
    <t>Náš největší jihočeský rybník se jmenuje</t>
  </si>
  <si>
    <t>Nádrž Vranov najdeme na řece</t>
  </si>
  <si>
    <t>Nádrže Orlík, Lipno a Slapy najdeme na řece</t>
  </si>
  <si>
    <t>Černé jezero se nachází v pohoří</t>
  </si>
  <si>
    <t>Městem Písek protéká řeka</t>
  </si>
  <si>
    <t>V městě Pardubice se do Labe vlévá</t>
  </si>
  <si>
    <t>V Hradci Králové se do Labe vlévá</t>
  </si>
  <si>
    <t>V Mělníku ústí do Labe řeka</t>
  </si>
  <si>
    <t>Městem Tábor protéká řeka</t>
  </si>
  <si>
    <t>Část jižní hranice se Slovenskem tvoří řeka</t>
  </si>
  <si>
    <t>Městem Opava protéká řeka</t>
  </si>
  <si>
    <t>Město Přerov leží na řece</t>
  </si>
  <si>
    <t>Svratka se vlévá do řeky</t>
  </si>
  <si>
    <t>.</t>
  </si>
  <si>
    <t>Dostupné z Metodického portálu www.rvp.cz, ISSN: 1802-4785, financovaného z ESF a státního
rozpočtu ČR. Provozováno Výzkumným ústavem pedagogickým v Praze.</t>
  </si>
  <si>
    <t>Dyje, Labe, Morava, Nové Mlýny, Odra, Rožmberk, Vltava</t>
  </si>
  <si>
    <t>Nápověda</t>
  </si>
  <si>
    <t>Levý přítok Labe, naše národní řeka, se jmenuje</t>
  </si>
  <si>
    <t>Na soutoku řek Jihlava, Svratka a Dyje je nádrž</t>
  </si>
  <si>
    <t>Na řece Jihlava najdeme vodní nádrž</t>
  </si>
  <si>
    <t>Bečva, Dalešice, Chrudimka, Lužnice, Morava, Opava, Orlice, Otava, Šumava, Vltava</t>
  </si>
  <si>
    <t>Vyhledávej v mapě České republiky a postupně doplňuj předložené věty.</t>
  </si>
  <si>
    <t>V Brně se stéká řeka Svratka s řekou</t>
  </si>
  <si>
    <t>Velká vodní nádrž v podhůří Šumavy se jmenuje</t>
  </si>
  <si>
    <t>Spojením čtyř českých řek vzniká řeka</t>
  </si>
  <si>
    <t>Pohoří Krušné hory odvodňuje řeka</t>
  </si>
  <si>
    <t>Pod horou Ještěd pramení řeka</t>
  </si>
  <si>
    <t>Městem Praha protéká řeka</t>
  </si>
  <si>
    <t>Hlavní řekou Jizerských hor je</t>
  </si>
  <si>
    <t>Městem Mladá Boleslav protéká řeka</t>
  </si>
  <si>
    <t>Z Prahy do Rakovníka pojedeme podél řeky</t>
  </si>
  <si>
    <t>Město Olomouc leží na řece</t>
  </si>
  <si>
    <t>Berounka, Jizera, Labe, Lipno, Morava, Ohře, Ploučnice, Svitava, Vltava</t>
  </si>
  <si>
    <t>V Krkonoších na Labské louce pramení řeka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</si>
</sst>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Trebuchet MS"/>
      <family val="2"/>
    </font>
    <font>
      <sz val="12"/>
      <name val="Trebuchet MS"/>
      <family val="2"/>
    </font>
    <font>
      <sz val="14"/>
      <color indexed="16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000000"/>
      </font>
      <fill>
        <patternFill>
          <bgColor rgb="FF008000"/>
        </patternFill>
      </fill>
      <border>
        <left style="thin">
          <color rgb="FF00808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17.421875" style="0" customWidth="1"/>
    <col min="7" max="7" width="21.140625" style="0" customWidth="1"/>
    <col min="8" max="8" width="3.57421875" style="0" customWidth="1"/>
    <col min="9" max="9" width="17.7109375" style="2" customWidth="1"/>
    <col min="10" max="10" width="0.2890625" style="0" customWidth="1"/>
    <col min="11" max="11" width="0.2890625" style="0" hidden="1" customWidth="1"/>
    <col min="12" max="12" width="3.421875" style="0" customWidth="1"/>
    <col min="14" max="14" width="12.00390625" style="0" customWidth="1"/>
    <col min="15" max="15" width="5.14062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5"/>
      <c r="B3" s="5"/>
      <c r="C3" s="5"/>
      <c r="D3" s="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5"/>
    </row>
    <row r="4" spans="1:16" ht="27.75" customHeight="1" thickBot="1">
      <c r="A4" s="5"/>
      <c r="B4" s="21" t="s">
        <v>0</v>
      </c>
      <c r="C4" s="22"/>
      <c r="D4" s="22"/>
      <c r="E4" s="22"/>
      <c r="F4" s="23"/>
      <c r="G4" s="9"/>
      <c r="H4" s="11" t="s">
        <v>19</v>
      </c>
      <c r="I4" s="14">
        <f>IF(G4="Vltava","Správně","")</f>
      </c>
      <c r="J4" s="8"/>
      <c r="K4" s="8"/>
      <c r="L4" s="7"/>
      <c r="M4" s="8"/>
      <c r="N4" s="8"/>
      <c r="O4" s="8"/>
      <c r="P4" s="5"/>
    </row>
    <row r="5" spans="1:16" ht="10.5" customHeight="1" thickBot="1">
      <c r="A5" s="5"/>
      <c r="B5" s="7"/>
      <c r="C5" s="7"/>
      <c r="D5" s="7"/>
      <c r="E5" s="7"/>
      <c r="F5" s="7"/>
      <c r="G5" s="7"/>
      <c r="H5" s="11"/>
      <c r="I5" s="15"/>
      <c r="J5" s="8"/>
      <c r="K5" s="8"/>
      <c r="L5" s="8"/>
      <c r="M5" s="8"/>
      <c r="N5" s="8"/>
      <c r="O5" s="8"/>
      <c r="P5" s="5"/>
    </row>
    <row r="6" spans="1:16" ht="27.75" customHeight="1" thickBot="1">
      <c r="A6" s="5"/>
      <c r="B6" s="21" t="s">
        <v>5</v>
      </c>
      <c r="C6" s="22"/>
      <c r="D6" s="22"/>
      <c r="E6" s="22"/>
      <c r="F6" s="23"/>
      <c r="G6" s="9"/>
      <c r="H6" s="11" t="s">
        <v>19</v>
      </c>
      <c r="I6" s="14">
        <f>IF(G6="Vltava","Správně","")</f>
      </c>
      <c r="J6" s="8"/>
      <c r="K6" s="8"/>
      <c r="L6" s="7"/>
      <c r="M6" s="8"/>
      <c r="N6" s="8"/>
      <c r="O6" s="8"/>
      <c r="P6" s="5"/>
    </row>
    <row r="7" spans="1:16" ht="10.5" customHeight="1" thickBot="1">
      <c r="A7" s="5"/>
      <c r="B7" s="7"/>
      <c r="C7" s="7"/>
      <c r="D7" s="7"/>
      <c r="E7" s="7"/>
      <c r="F7" s="7"/>
      <c r="G7" s="7"/>
      <c r="H7" s="11"/>
      <c r="I7" s="15"/>
      <c r="J7" s="8"/>
      <c r="K7" s="8"/>
      <c r="L7" s="8"/>
      <c r="M7" s="8"/>
      <c r="N7" s="8"/>
      <c r="O7" s="8"/>
      <c r="P7" s="5"/>
    </row>
    <row r="8" spans="1:16" ht="27.75" customHeight="1" thickBot="1">
      <c r="A8" s="5"/>
      <c r="B8" s="21" t="s">
        <v>2</v>
      </c>
      <c r="C8" s="22"/>
      <c r="D8" s="22"/>
      <c r="E8" s="22"/>
      <c r="F8" s="23"/>
      <c r="G8" s="9"/>
      <c r="H8" s="11" t="s">
        <v>19</v>
      </c>
      <c r="I8" s="14">
        <f>IF(G8="Morava","Správně","")</f>
      </c>
      <c r="J8" s="8"/>
      <c r="K8" s="8"/>
      <c r="L8" s="7"/>
      <c r="M8" s="19" t="s">
        <v>22</v>
      </c>
      <c r="N8" s="19"/>
      <c r="O8" s="8"/>
      <c r="P8" s="5"/>
    </row>
    <row r="9" spans="1:16" ht="10.5" customHeight="1" thickBot="1">
      <c r="A9" s="5"/>
      <c r="B9" s="7"/>
      <c r="C9" s="7"/>
      <c r="D9" s="7"/>
      <c r="E9" s="7"/>
      <c r="F9" s="7"/>
      <c r="G9" s="7"/>
      <c r="H9" s="11"/>
      <c r="I9" s="15"/>
      <c r="J9" s="8"/>
      <c r="K9" s="8"/>
      <c r="L9" s="8"/>
      <c r="M9" s="19"/>
      <c r="N9" s="19"/>
      <c r="O9" s="8"/>
      <c r="P9" s="5"/>
    </row>
    <row r="10" spans="1:16" ht="27.75" customHeight="1" thickBot="1">
      <c r="A10" s="5"/>
      <c r="B10" s="21" t="s">
        <v>23</v>
      </c>
      <c r="C10" s="22"/>
      <c r="D10" s="22"/>
      <c r="E10" s="22"/>
      <c r="F10" s="23"/>
      <c r="G10" s="9"/>
      <c r="H10" s="11" t="s">
        <v>19</v>
      </c>
      <c r="I10" s="14">
        <f>IF(G10="Vltava","Správně","")</f>
      </c>
      <c r="J10" s="8"/>
      <c r="K10" s="8"/>
      <c r="L10" s="7"/>
      <c r="M10" s="20" t="s">
        <v>21</v>
      </c>
      <c r="N10" s="20"/>
      <c r="O10" s="8"/>
      <c r="P10" s="5"/>
    </row>
    <row r="11" spans="1:16" ht="10.5" customHeight="1" thickBot="1">
      <c r="A11" s="5"/>
      <c r="B11" s="7"/>
      <c r="C11" s="7"/>
      <c r="D11" s="7"/>
      <c r="E11" s="7"/>
      <c r="F11" s="7"/>
      <c r="G11" s="7"/>
      <c r="H11" s="11"/>
      <c r="I11" s="15"/>
      <c r="J11" s="8"/>
      <c r="K11" s="8"/>
      <c r="L11" s="8"/>
      <c r="M11" s="20"/>
      <c r="N11" s="20"/>
      <c r="O11" s="8"/>
      <c r="P11" s="5"/>
    </row>
    <row r="12" spans="1:16" ht="27.75" customHeight="1" thickBot="1">
      <c r="A12" s="5"/>
      <c r="B12" s="21" t="s">
        <v>3</v>
      </c>
      <c r="C12" s="22"/>
      <c r="D12" s="22"/>
      <c r="E12" s="22"/>
      <c r="F12" s="23"/>
      <c r="G12" s="9"/>
      <c r="H12" s="11" t="s">
        <v>19</v>
      </c>
      <c r="I12" s="14">
        <f>IF(G12="Odra","Správně","")</f>
      </c>
      <c r="J12" s="8"/>
      <c r="K12" s="8"/>
      <c r="L12" s="7"/>
      <c r="M12" s="20"/>
      <c r="N12" s="20"/>
      <c r="O12" s="8"/>
      <c r="P12" s="5"/>
    </row>
    <row r="13" spans="1:16" ht="10.5" customHeight="1" thickBot="1">
      <c r="A13" s="5"/>
      <c r="B13" s="7"/>
      <c r="C13" s="7"/>
      <c r="D13" s="7"/>
      <c r="E13" s="7"/>
      <c r="F13" s="7"/>
      <c r="G13" s="7"/>
      <c r="H13" s="11"/>
      <c r="I13" s="15"/>
      <c r="J13" s="8"/>
      <c r="K13" s="8"/>
      <c r="L13" s="8"/>
      <c r="M13" s="20"/>
      <c r="N13" s="20"/>
      <c r="O13" s="8"/>
      <c r="P13" s="5"/>
    </row>
    <row r="14" spans="1:16" ht="27.75" customHeight="1" thickBot="1">
      <c r="A14" s="5"/>
      <c r="B14" s="21" t="s">
        <v>4</v>
      </c>
      <c r="C14" s="22"/>
      <c r="D14" s="22"/>
      <c r="E14" s="22"/>
      <c r="F14" s="23"/>
      <c r="G14" s="9"/>
      <c r="H14" s="11" t="s">
        <v>19</v>
      </c>
      <c r="I14" s="14">
        <f>IF(G14="Dyje","Správně","")</f>
      </c>
      <c r="J14" s="8"/>
      <c r="K14" s="8"/>
      <c r="L14" s="7"/>
      <c r="M14" s="20"/>
      <c r="N14" s="20"/>
      <c r="O14" s="8"/>
      <c r="P14" s="5"/>
    </row>
    <row r="15" spans="1:16" ht="10.5" customHeight="1" thickBot="1">
      <c r="A15" s="5"/>
      <c r="B15" s="7"/>
      <c r="C15" s="7"/>
      <c r="D15" s="7"/>
      <c r="E15" s="7"/>
      <c r="F15" s="7"/>
      <c r="G15" s="7"/>
      <c r="H15" s="11"/>
      <c r="I15" s="15"/>
      <c r="J15" s="8"/>
      <c r="K15" s="8"/>
      <c r="L15" s="8"/>
      <c r="M15" s="20"/>
      <c r="N15" s="20"/>
      <c r="O15" s="8"/>
      <c r="P15" s="5"/>
    </row>
    <row r="16" spans="1:16" ht="27.75" customHeight="1" thickBot="1">
      <c r="A16" s="5"/>
      <c r="B16" s="21" t="s">
        <v>1</v>
      </c>
      <c r="C16" s="22"/>
      <c r="D16" s="22"/>
      <c r="E16" s="22"/>
      <c r="F16" s="23"/>
      <c r="G16" s="9"/>
      <c r="H16" s="11" t="s">
        <v>19</v>
      </c>
      <c r="I16" s="14">
        <f>IF(G16="Labe","Správně","")</f>
      </c>
      <c r="J16" s="8"/>
      <c r="K16" s="8"/>
      <c r="L16" s="7"/>
      <c r="M16" s="20"/>
      <c r="N16" s="20"/>
      <c r="O16" s="8"/>
      <c r="P16" s="5"/>
    </row>
    <row r="17" spans="1:16" ht="10.5" customHeight="1" thickBot="1">
      <c r="A17" s="5"/>
      <c r="B17" s="7"/>
      <c r="C17" s="7"/>
      <c r="D17" s="7"/>
      <c r="E17" s="7"/>
      <c r="F17" s="7"/>
      <c r="G17" s="7"/>
      <c r="H17" s="11"/>
      <c r="I17" s="15"/>
      <c r="J17" s="8"/>
      <c r="K17" s="8"/>
      <c r="L17" s="8"/>
      <c r="M17" s="17"/>
      <c r="N17" s="17"/>
      <c r="O17" s="8"/>
      <c r="P17" s="5"/>
    </row>
    <row r="18" spans="1:16" ht="27.75" customHeight="1" thickBot="1">
      <c r="A18" s="5"/>
      <c r="B18" s="21" t="s">
        <v>6</v>
      </c>
      <c r="C18" s="22"/>
      <c r="D18" s="22"/>
      <c r="E18" s="22"/>
      <c r="F18" s="23"/>
      <c r="G18" s="9"/>
      <c r="H18" s="11" t="s">
        <v>19</v>
      </c>
      <c r="I18" s="14">
        <f>IF(G18="Rožmberk","Správně","")</f>
      </c>
      <c r="J18" s="8"/>
      <c r="K18" s="8"/>
      <c r="L18" s="7"/>
      <c r="M18" s="17"/>
      <c r="N18" s="17"/>
      <c r="O18" s="8"/>
      <c r="P18" s="5"/>
    </row>
    <row r="19" spans="1:16" ht="10.5" customHeight="1" thickBot="1">
      <c r="A19" s="5"/>
      <c r="B19" s="7"/>
      <c r="C19" s="7"/>
      <c r="D19" s="7"/>
      <c r="E19" s="7"/>
      <c r="F19" s="7"/>
      <c r="G19" s="7"/>
      <c r="H19" s="11"/>
      <c r="I19" s="15"/>
      <c r="J19" s="8"/>
      <c r="K19" s="8"/>
      <c r="L19" s="8"/>
      <c r="M19" s="8"/>
      <c r="N19" s="8"/>
      <c r="O19" s="8"/>
      <c r="P19" s="5"/>
    </row>
    <row r="20" spans="1:16" ht="27.75" customHeight="1" thickBot="1">
      <c r="A20" s="5"/>
      <c r="B20" s="21" t="s">
        <v>18</v>
      </c>
      <c r="C20" s="22"/>
      <c r="D20" s="22"/>
      <c r="E20" s="22"/>
      <c r="F20" s="23"/>
      <c r="G20" s="9"/>
      <c r="H20" s="11" t="s">
        <v>19</v>
      </c>
      <c r="I20" s="14">
        <f>IF(G20="Dyje","Správně","")</f>
      </c>
      <c r="J20" s="8"/>
      <c r="K20" s="8"/>
      <c r="L20" s="7"/>
      <c r="M20" s="8"/>
      <c r="N20" s="8"/>
      <c r="O20" s="8"/>
      <c r="P20" s="5"/>
    </row>
    <row r="21" spans="1:16" ht="10.5" customHeight="1" thickBot="1">
      <c r="A21" s="5"/>
      <c r="B21" s="7"/>
      <c r="C21" s="7"/>
      <c r="D21" s="7"/>
      <c r="E21" s="7"/>
      <c r="F21" s="7"/>
      <c r="G21" s="7"/>
      <c r="H21" s="11"/>
      <c r="I21" s="15"/>
      <c r="J21" s="8"/>
      <c r="K21" s="8"/>
      <c r="L21" s="8"/>
      <c r="M21" s="8"/>
      <c r="N21" s="8"/>
      <c r="O21" s="8"/>
      <c r="P21" s="5"/>
    </row>
    <row r="22" spans="1:16" ht="27.75" customHeight="1" thickBot="1">
      <c r="A22" s="5"/>
      <c r="B22" s="21" t="s">
        <v>24</v>
      </c>
      <c r="C22" s="22"/>
      <c r="D22" s="22"/>
      <c r="E22" s="22"/>
      <c r="F22" s="23"/>
      <c r="G22" s="9"/>
      <c r="H22" s="11" t="s">
        <v>19</v>
      </c>
      <c r="I22" s="14">
        <f>IF(G22="Nové Mlýny","Správně","")</f>
      </c>
      <c r="J22" s="8"/>
      <c r="K22" s="8"/>
      <c r="L22" s="7"/>
      <c r="M22" s="8"/>
      <c r="N22" s="8"/>
      <c r="O22" s="8"/>
      <c r="P22" s="5"/>
    </row>
    <row r="23" spans="1:16" ht="10.5" customHeight="1" thickBot="1">
      <c r="A23" s="5"/>
      <c r="B23" s="7"/>
      <c r="C23" s="7"/>
      <c r="D23" s="7"/>
      <c r="E23" s="7"/>
      <c r="F23" s="7"/>
      <c r="G23" s="7"/>
      <c r="H23" s="11"/>
      <c r="I23" s="15"/>
      <c r="J23" s="8"/>
      <c r="K23" s="8"/>
      <c r="L23" s="8"/>
      <c r="M23" s="8"/>
      <c r="N23" s="8"/>
      <c r="O23" s="8"/>
      <c r="P23" s="5"/>
    </row>
    <row r="24" spans="1:16" ht="27.75" customHeight="1" thickBot="1">
      <c r="A24" s="5"/>
      <c r="B24" s="21" t="s">
        <v>7</v>
      </c>
      <c r="C24" s="22"/>
      <c r="D24" s="22"/>
      <c r="E24" s="22"/>
      <c r="F24" s="23"/>
      <c r="G24" s="9"/>
      <c r="H24" s="11" t="s">
        <v>19</v>
      </c>
      <c r="I24" s="14">
        <f>IF(G24="Dyje","Správně","")</f>
      </c>
      <c r="J24" s="8"/>
      <c r="K24" s="8"/>
      <c r="L24" s="7"/>
      <c r="M24" s="8"/>
      <c r="N24" s="8"/>
      <c r="O24" s="8"/>
      <c r="P24" s="5"/>
    </row>
    <row r="25" spans="1:16" ht="10.5" customHeight="1">
      <c r="A25" s="5"/>
      <c r="B25" s="5"/>
      <c r="C25" s="5"/>
      <c r="D25" s="5"/>
      <c r="E25" s="5"/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</row>
    <row r="27" spans="1:16" ht="18">
      <c r="A27" s="25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16"/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</row>
    <row r="29" spans="1:16" ht="12.75">
      <c r="A29" s="24" t="s"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</sheetData>
  <sheetProtection sheet="1" objects="1" scenarios="1" selectLockedCells="1"/>
  <mergeCells count="15">
    <mergeCell ref="B18:F18"/>
    <mergeCell ref="B20:F20"/>
    <mergeCell ref="A29:P30"/>
    <mergeCell ref="B22:F22"/>
    <mergeCell ref="B24:F24"/>
    <mergeCell ref="A27:P27"/>
    <mergeCell ref="B4:F4"/>
    <mergeCell ref="B6:F6"/>
    <mergeCell ref="B8:F8"/>
    <mergeCell ref="B10:F10"/>
    <mergeCell ref="M8:N9"/>
    <mergeCell ref="M10:N16"/>
    <mergeCell ref="B12:F12"/>
    <mergeCell ref="B14:F14"/>
    <mergeCell ref="B16:F16"/>
  </mergeCells>
  <conditionalFormatting sqref="I1:I26 I31:I65536">
    <cfRule type="cellIs" priority="1" dxfId="0" operator="equal" stopIfTrue="1">
      <formula>"Správně"</formula>
    </cfRule>
  </conditionalFormatting>
  <printOptions/>
  <pageMargins left="0.48" right="0.3937007874015748" top="0.5905511811023623" bottom="0.3937007874015748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1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15.8515625" style="0" customWidth="1"/>
    <col min="7" max="7" width="21.140625" style="0" customWidth="1"/>
    <col min="8" max="8" width="3.57421875" style="0" customWidth="1"/>
    <col min="9" max="9" width="17.7109375" style="2" customWidth="1"/>
    <col min="10" max="10" width="0.85546875" style="0" customWidth="1"/>
    <col min="11" max="11" width="0.85546875" style="0" hidden="1" customWidth="1"/>
    <col min="12" max="12" width="4.28125" style="0" customWidth="1"/>
    <col min="14" max="14" width="12.57421875" style="0" customWidth="1"/>
    <col min="15" max="15" width="5.2812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</row>
    <row r="4" spans="1:16" ht="27.75" customHeight="1" thickBot="1">
      <c r="A4" s="3"/>
      <c r="B4" s="12" t="s">
        <v>8</v>
      </c>
      <c r="C4" s="12"/>
      <c r="D4" s="1"/>
      <c r="E4" s="1"/>
      <c r="F4" s="1"/>
      <c r="G4" s="9"/>
      <c r="H4" s="12" t="s">
        <v>19</v>
      </c>
      <c r="I4" s="13">
        <f>IF(G4="Vltava","Správně","")</f>
      </c>
      <c r="L4" s="1"/>
      <c r="P4" s="3"/>
    </row>
    <row r="5" spans="1:16" ht="10.5" customHeight="1" thickBot="1">
      <c r="A5" s="3"/>
      <c r="B5" s="12"/>
      <c r="C5" s="12"/>
      <c r="D5" s="1"/>
      <c r="E5" s="1"/>
      <c r="F5" s="1"/>
      <c r="G5" s="13"/>
      <c r="H5" s="12"/>
      <c r="I5" s="10"/>
      <c r="P5" s="3"/>
    </row>
    <row r="6" spans="1:16" ht="27.75" customHeight="1" thickBot="1">
      <c r="A6" s="3"/>
      <c r="B6" s="12" t="s">
        <v>9</v>
      </c>
      <c r="C6" s="12"/>
      <c r="D6" s="1"/>
      <c r="E6" s="1"/>
      <c r="F6" s="1"/>
      <c r="G6" s="9"/>
      <c r="H6" s="12" t="s">
        <v>19</v>
      </c>
      <c r="I6" s="13">
        <f>IF(G6="Šumava","Správně","")</f>
      </c>
      <c r="L6" s="1"/>
      <c r="P6" s="3"/>
    </row>
    <row r="7" spans="1:16" ht="10.5" customHeight="1" thickBot="1">
      <c r="A7" s="3"/>
      <c r="B7" s="12"/>
      <c r="C7" s="12"/>
      <c r="D7" s="1"/>
      <c r="E7" s="1"/>
      <c r="F7" s="1"/>
      <c r="G7" s="13"/>
      <c r="H7" s="12"/>
      <c r="I7" s="10"/>
      <c r="P7" s="3"/>
    </row>
    <row r="8" spans="1:16" ht="27.75" customHeight="1" thickBot="1">
      <c r="A8" s="3"/>
      <c r="B8" s="12" t="s">
        <v>25</v>
      </c>
      <c r="C8" s="12"/>
      <c r="D8" s="1"/>
      <c r="E8" s="1"/>
      <c r="F8" s="1"/>
      <c r="G8" s="9"/>
      <c r="H8" s="12" t="s">
        <v>19</v>
      </c>
      <c r="I8" s="13">
        <f>IF(G8="Dalešice","Správně","")</f>
      </c>
      <c r="L8" s="1"/>
      <c r="M8" s="29" t="s">
        <v>22</v>
      </c>
      <c r="N8" s="29"/>
      <c r="P8" s="3"/>
    </row>
    <row r="9" spans="1:16" ht="10.5" customHeight="1" thickBot="1">
      <c r="A9" s="3"/>
      <c r="B9" s="12"/>
      <c r="C9" s="12"/>
      <c r="D9" s="1"/>
      <c r="E9" s="1"/>
      <c r="F9" s="1"/>
      <c r="G9" s="13"/>
      <c r="H9" s="12"/>
      <c r="I9" s="10"/>
      <c r="M9" s="29"/>
      <c r="N9" s="29"/>
      <c r="P9" s="3"/>
    </row>
    <row r="10" spans="1:16" ht="27.75" customHeight="1" thickBot="1">
      <c r="A10" s="3"/>
      <c r="B10" s="12" t="s">
        <v>10</v>
      </c>
      <c r="C10" s="12"/>
      <c r="D10" s="1"/>
      <c r="E10" s="1"/>
      <c r="F10" s="1"/>
      <c r="G10" s="9"/>
      <c r="H10" s="12" t="s">
        <v>19</v>
      </c>
      <c r="I10" s="13">
        <f>IF(G10="Otava","Správně","")</f>
      </c>
      <c r="L10" s="1"/>
      <c r="M10" s="30" t="s">
        <v>26</v>
      </c>
      <c r="N10" s="30"/>
      <c r="P10" s="3"/>
    </row>
    <row r="11" spans="1:16" ht="10.5" customHeight="1" thickBot="1">
      <c r="A11" s="3"/>
      <c r="B11" s="12"/>
      <c r="C11" s="12"/>
      <c r="D11" s="1"/>
      <c r="E11" s="1"/>
      <c r="F11" s="1"/>
      <c r="G11" s="13"/>
      <c r="H11" s="12"/>
      <c r="I11" s="10"/>
      <c r="M11" s="30"/>
      <c r="N11" s="30"/>
      <c r="P11" s="3"/>
    </row>
    <row r="12" spans="1:16" ht="27.75" customHeight="1" thickBot="1">
      <c r="A12" s="3"/>
      <c r="B12" s="12" t="s">
        <v>11</v>
      </c>
      <c r="C12" s="12"/>
      <c r="D12" s="1"/>
      <c r="E12" s="1"/>
      <c r="F12" s="1"/>
      <c r="G12" s="9"/>
      <c r="H12" s="12" t="s">
        <v>19</v>
      </c>
      <c r="I12" s="13">
        <f>IF(G12="Chrudimka","Správně","")</f>
      </c>
      <c r="L12" s="1"/>
      <c r="M12" s="30"/>
      <c r="N12" s="30"/>
      <c r="P12" s="3"/>
    </row>
    <row r="13" spans="1:16" ht="10.5" customHeight="1" thickBot="1">
      <c r="A13" s="3"/>
      <c r="B13" s="12"/>
      <c r="C13" s="12"/>
      <c r="D13" s="1"/>
      <c r="E13" s="1"/>
      <c r="F13" s="1"/>
      <c r="G13" s="13"/>
      <c r="H13" s="12"/>
      <c r="I13" s="10"/>
      <c r="M13" s="30"/>
      <c r="N13" s="30"/>
      <c r="P13" s="3"/>
    </row>
    <row r="14" spans="1:16" ht="27.75" customHeight="1" thickBot="1">
      <c r="A14" s="3"/>
      <c r="B14" s="12" t="s">
        <v>12</v>
      </c>
      <c r="C14" s="12"/>
      <c r="D14" s="1"/>
      <c r="E14" s="1"/>
      <c r="F14" s="1"/>
      <c r="G14" s="9"/>
      <c r="H14" s="12" t="s">
        <v>19</v>
      </c>
      <c r="I14" s="13">
        <f>IF(G14="Orlice","Správně","")</f>
      </c>
      <c r="L14" s="1"/>
      <c r="M14" s="30"/>
      <c r="N14" s="30"/>
      <c r="P14" s="3"/>
    </row>
    <row r="15" spans="1:16" ht="10.5" customHeight="1" thickBot="1">
      <c r="A15" s="3"/>
      <c r="B15" s="12"/>
      <c r="C15" s="12"/>
      <c r="D15" s="1"/>
      <c r="E15" s="1"/>
      <c r="F15" s="1"/>
      <c r="G15" s="13"/>
      <c r="H15" s="12"/>
      <c r="I15" s="10"/>
      <c r="M15" s="30"/>
      <c r="N15" s="30"/>
      <c r="P15" s="3"/>
    </row>
    <row r="16" spans="1:16" ht="27.75" customHeight="1" thickBot="1">
      <c r="A16" s="3"/>
      <c r="B16" s="12" t="s">
        <v>13</v>
      </c>
      <c r="C16" s="12"/>
      <c r="D16" s="1"/>
      <c r="E16" s="1"/>
      <c r="F16" s="1"/>
      <c r="G16" s="9"/>
      <c r="H16" s="12" t="s">
        <v>19</v>
      </c>
      <c r="I16" s="13">
        <f>IF(G16="Vltava","Správně","")</f>
      </c>
      <c r="L16" s="1"/>
      <c r="M16" s="30"/>
      <c r="N16" s="30"/>
      <c r="P16" s="3"/>
    </row>
    <row r="17" spans="1:16" ht="10.5" customHeight="1" thickBot="1">
      <c r="A17" s="3"/>
      <c r="B17" s="12"/>
      <c r="C17" s="12"/>
      <c r="D17" s="1"/>
      <c r="E17" s="1"/>
      <c r="F17" s="1"/>
      <c r="G17" s="13"/>
      <c r="H17" s="12"/>
      <c r="I17" s="10"/>
      <c r="M17" s="18"/>
      <c r="N17" s="18"/>
      <c r="P17" s="3"/>
    </row>
    <row r="18" spans="1:16" ht="27.75" customHeight="1" thickBot="1">
      <c r="A18" s="3"/>
      <c r="B18" s="12" t="s">
        <v>14</v>
      </c>
      <c r="C18" s="12"/>
      <c r="D18" s="1"/>
      <c r="E18" s="1"/>
      <c r="F18" s="1"/>
      <c r="G18" s="9"/>
      <c r="H18" s="12" t="s">
        <v>19</v>
      </c>
      <c r="I18" s="13">
        <f>IF(G18="Lužnice","Správně","")</f>
      </c>
      <c r="L18" s="1"/>
      <c r="M18" s="18"/>
      <c r="N18" s="18"/>
      <c r="P18" s="3"/>
    </row>
    <row r="19" spans="1:16" ht="10.5" customHeight="1" thickBot="1">
      <c r="A19" s="3"/>
      <c r="B19" s="12"/>
      <c r="C19" s="12"/>
      <c r="D19" s="1"/>
      <c r="E19" s="1"/>
      <c r="F19" s="1"/>
      <c r="G19" s="13"/>
      <c r="H19" s="12"/>
      <c r="I19" s="10"/>
      <c r="P19" s="3"/>
    </row>
    <row r="20" spans="1:16" ht="27.75" customHeight="1" thickBot="1">
      <c r="A20" s="3"/>
      <c r="B20" s="12" t="s">
        <v>15</v>
      </c>
      <c r="C20" s="12"/>
      <c r="D20" s="1"/>
      <c r="E20" s="1"/>
      <c r="F20" s="1"/>
      <c r="G20" s="9"/>
      <c r="H20" s="12" t="s">
        <v>19</v>
      </c>
      <c r="I20" s="13">
        <f>IF(G20="Morava","Správně","")</f>
      </c>
      <c r="L20" s="1"/>
      <c r="P20" s="3"/>
    </row>
    <row r="21" spans="1:16" ht="10.5" customHeight="1" thickBot="1">
      <c r="A21" s="3"/>
      <c r="B21" s="12"/>
      <c r="C21" s="12"/>
      <c r="D21" s="1"/>
      <c r="E21" s="1"/>
      <c r="F21" s="1"/>
      <c r="G21" s="13"/>
      <c r="H21" s="12"/>
      <c r="I21" s="10"/>
      <c r="P21" s="3"/>
    </row>
    <row r="22" spans="1:16" ht="27.75" customHeight="1" thickBot="1">
      <c r="A22" s="3"/>
      <c r="B22" s="12" t="s">
        <v>16</v>
      </c>
      <c r="C22" s="12"/>
      <c r="D22" s="1"/>
      <c r="E22" s="1"/>
      <c r="F22" s="1"/>
      <c r="G22" s="9"/>
      <c r="H22" s="12" t="s">
        <v>19</v>
      </c>
      <c r="I22" s="13">
        <f>IF(G22="Opava","Správně","")</f>
      </c>
      <c r="L22" s="1"/>
      <c r="P22" s="3"/>
    </row>
    <row r="23" spans="1:16" ht="10.5" customHeight="1" thickBot="1">
      <c r="A23" s="3"/>
      <c r="B23" s="12"/>
      <c r="C23" s="12"/>
      <c r="D23" s="1"/>
      <c r="E23" s="1"/>
      <c r="F23" s="1"/>
      <c r="G23" s="13"/>
      <c r="H23" s="12"/>
      <c r="I23" s="10"/>
      <c r="P23" s="3"/>
    </row>
    <row r="24" spans="1:16" ht="27.75" customHeight="1" thickBot="1">
      <c r="A24" s="3"/>
      <c r="B24" s="12" t="s">
        <v>17</v>
      </c>
      <c r="C24" s="12"/>
      <c r="D24" s="1"/>
      <c r="E24" s="1"/>
      <c r="F24" s="1"/>
      <c r="G24" s="9"/>
      <c r="H24" s="12" t="s">
        <v>19</v>
      </c>
      <c r="I24" s="13">
        <f>IF(G24="Bečva","Správně","")</f>
      </c>
      <c r="L24" s="1"/>
      <c r="P24" s="3"/>
    </row>
    <row r="25" spans="1:16" ht="10.5" customHeight="1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  <c r="O25" s="3"/>
      <c r="P25" s="3"/>
    </row>
    <row r="27" spans="1:17" ht="18">
      <c r="A27" s="25" t="s">
        <v>27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0"/>
    </row>
    <row r="28" spans="1:16" ht="12.75">
      <c r="A28" s="16"/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</row>
    <row r="29" spans="1:16" ht="12.75">
      <c r="A29" s="24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>
      <c r="A31" s="2"/>
      <c r="B31" s="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</sheetData>
  <sheetProtection sheet="1" objects="1" scenarios="1" selectLockedCells="1"/>
  <mergeCells count="4">
    <mergeCell ref="A27:P27"/>
    <mergeCell ref="A29:P30"/>
    <mergeCell ref="M8:N9"/>
    <mergeCell ref="M10:N16"/>
  </mergeCells>
  <conditionalFormatting sqref="I1:I26 I32:I65536">
    <cfRule type="cellIs" priority="1" dxfId="0" operator="equal" stopIfTrue="1">
      <formula>"Správně"</formula>
    </cfRule>
  </conditionalFormatting>
  <printOptions/>
  <pageMargins left="0.44" right="0.3937007874015748" top="0.5905511811023623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1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16.7109375" style="0" customWidth="1"/>
    <col min="7" max="7" width="21.140625" style="0" customWidth="1"/>
    <col min="8" max="8" width="3.57421875" style="0" customWidth="1"/>
    <col min="9" max="9" width="17.7109375" style="2" customWidth="1"/>
    <col min="10" max="10" width="0.85546875" style="0" customWidth="1"/>
    <col min="11" max="11" width="0.85546875" style="0" hidden="1" customWidth="1"/>
    <col min="12" max="12" width="3.421875" style="0" customWidth="1"/>
    <col min="14" max="14" width="12.57421875" style="0" customWidth="1"/>
    <col min="15" max="15" width="5.2812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3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</row>
    <row r="4" spans="1:16" ht="27.75" customHeight="1" thickBot="1">
      <c r="A4" s="3"/>
      <c r="B4" s="12" t="s">
        <v>28</v>
      </c>
      <c r="C4" s="12"/>
      <c r="D4" s="1"/>
      <c r="E4" s="1"/>
      <c r="F4" s="1"/>
      <c r="G4" s="9"/>
      <c r="H4" s="12" t="s">
        <v>19</v>
      </c>
      <c r="I4" s="13">
        <f>IF(G4="Svitava","Správně","")</f>
      </c>
      <c r="L4" s="1"/>
      <c r="P4" s="3"/>
    </row>
    <row r="5" spans="1:16" ht="10.5" customHeight="1" thickBot="1">
      <c r="A5" s="3"/>
      <c r="B5" s="12"/>
      <c r="C5" s="12"/>
      <c r="D5" s="1"/>
      <c r="E5" s="1"/>
      <c r="F5" s="1"/>
      <c r="G5" s="13"/>
      <c r="H5" s="12"/>
      <c r="I5" s="10"/>
      <c r="P5" s="3"/>
    </row>
    <row r="6" spans="1:16" ht="27.75" customHeight="1" thickBot="1">
      <c r="A6" s="3"/>
      <c r="B6" s="12" t="s">
        <v>33</v>
      </c>
      <c r="C6" s="12"/>
      <c r="D6" s="1"/>
      <c r="E6" s="1"/>
      <c r="F6" s="1"/>
      <c r="G6" s="9"/>
      <c r="H6" s="12" t="s">
        <v>19</v>
      </c>
      <c r="I6" s="13">
        <f>IF(G6="Vltava","Správně","")</f>
      </c>
      <c r="L6" s="1"/>
      <c r="P6" s="3"/>
    </row>
    <row r="7" spans="1:16" ht="10.5" customHeight="1" thickBot="1">
      <c r="A7" s="3"/>
      <c r="B7" s="12"/>
      <c r="C7" s="12"/>
      <c r="D7" s="1"/>
      <c r="E7" s="1"/>
      <c r="F7" s="1"/>
      <c r="G7" s="13"/>
      <c r="H7" s="12"/>
      <c r="I7" s="10"/>
      <c r="P7" s="3"/>
    </row>
    <row r="8" spans="1:16" ht="27.75" customHeight="1" thickBot="1">
      <c r="A8" s="3"/>
      <c r="B8" s="12" t="s">
        <v>29</v>
      </c>
      <c r="C8" s="12"/>
      <c r="D8" s="1"/>
      <c r="E8" s="1"/>
      <c r="F8" s="1"/>
      <c r="G8" s="9"/>
      <c r="H8" s="12" t="s">
        <v>19</v>
      </c>
      <c r="I8" s="13">
        <f>IF(G8="Lipno","Správně","")</f>
      </c>
      <c r="L8" s="1"/>
      <c r="M8" s="29" t="s">
        <v>22</v>
      </c>
      <c r="N8" s="29"/>
      <c r="P8" s="3"/>
    </row>
    <row r="9" spans="1:16" ht="10.5" customHeight="1" thickBot="1">
      <c r="A9" s="3"/>
      <c r="B9" s="12"/>
      <c r="C9" s="12"/>
      <c r="D9" s="1"/>
      <c r="E9" s="1"/>
      <c r="F9" s="1"/>
      <c r="G9" s="13"/>
      <c r="H9" s="12"/>
      <c r="I9" s="10"/>
      <c r="M9" s="29"/>
      <c r="N9" s="29"/>
      <c r="P9" s="3"/>
    </row>
    <row r="10" spans="1:16" ht="27.75" customHeight="1" thickBot="1">
      <c r="A10" s="3"/>
      <c r="B10" s="12" t="s">
        <v>30</v>
      </c>
      <c r="C10" s="12"/>
      <c r="D10" s="1"/>
      <c r="E10" s="1"/>
      <c r="F10" s="1"/>
      <c r="G10" s="9"/>
      <c r="H10" s="12" t="s">
        <v>19</v>
      </c>
      <c r="I10" s="13">
        <f>IF(G10="Berounka","Správně","")</f>
      </c>
      <c r="L10" s="1"/>
      <c r="M10" s="30" t="s">
        <v>38</v>
      </c>
      <c r="N10" s="30"/>
      <c r="P10" s="3"/>
    </row>
    <row r="11" spans="1:16" ht="10.5" customHeight="1" thickBot="1">
      <c r="A11" s="3"/>
      <c r="B11" s="12"/>
      <c r="C11" s="12"/>
      <c r="D11" s="1"/>
      <c r="E11" s="1"/>
      <c r="F11" s="1"/>
      <c r="G11" s="13"/>
      <c r="H11" s="12"/>
      <c r="I11" s="10"/>
      <c r="M11" s="30"/>
      <c r="N11" s="30"/>
      <c r="P11" s="3"/>
    </row>
    <row r="12" spans="1:16" ht="27.75" customHeight="1" thickBot="1">
      <c r="A12" s="3"/>
      <c r="B12" s="12" t="s">
        <v>31</v>
      </c>
      <c r="C12" s="12"/>
      <c r="D12" s="1"/>
      <c r="E12" s="1"/>
      <c r="F12" s="1"/>
      <c r="G12" s="9"/>
      <c r="H12" s="12" t="s">
        <v>19</v>
      </c>
      <c r="I12" s="13">
        <f>IF(G12="Ohře","Správně","")</f>
      </c>
      <c r="L12" s="1"/>
      <c r="M12" s="30"/>
      <c r="N12" s="30"/>
      <c r="P12" s="3"/>
    </row>
    <row r="13" spans="1:16" ht="10.5" customHeight="1" thickBot="1">
      <c r="A13" s="3"/>
      <c r="B13" s="12"/>
      <c r="C13" s="12"/>
      <c r="D13" s="1"/>
      <c r="E13" s="1"/>
      <c r="F13" s="1"/>
      <c r="G13" s="13"/>
      <c r="H13" s="12"/>
      <c r="I13" s="10"/>
      <c r="M13" s="30"/>
      <c r="N13" s="30"/>
      <c r="P13" s="3"/>
    </row>
    <row r="14" spans="1:16" ht="27.75" customHeight="1" thickBot="1">
      <c r="A14" s="3"/>
      <c r="B14" s="12" t="s">
        <v>32</v>
      </c>
      <c r="C14" s="12"/>
      <c r="D14" s="1"/>
      <c r="E14" s="1"/>
      <c r="F14" s="1"/>
      <c r="G14" s="9"/>
      <c r="H14" s="12" t="s">
        <v>19</v>
      </c>
      <c r="I14" s="13">
        <f>IF(G14="Ploučnice","Správně","")</f>
      </c>
      <c r="L14" s="1"/>
      <c r="M14" s="30"/>
      <c r="N14" s="30"/>
      <c r="P14" s="3"/>
    </row>
    <row r="15" spans="1:16" ht="10.5" customHeight="1" thickBot="1">
      <c r="A15" s="3"/>
      <c r="B15" s="12"/>
      <c r="C15" s="12"/>
      <c r="D15" s="1"/>
      <c r="E15" s="1"/>
      <c r="F15" s="1"/>
      <c r="G15" s="13"/>
      <c r="H15" s="12"/>
      <c r="I15" s="10"/>
      <c r="M15" s="30"/>
      <c r="N15" s="30"/>
      <c r="P15" s="3"/>
    </row>
    <row r="16" spans="1:16" ht="27.75" customHeight="1" thickBot="1">
      <c r="A16" s="3"/>
      <c r="B16" s="12" t="s">
        <v>34</v>
      </c>
      <c r="C16" s="12"/>
      <c r="D16" s="1"/>
      <c r="E16" s="1"/>
      <c r="F16" s="1"/>
      <c r="G16" s="9"/>
      <c r="H16" s="12" t="s">
        <v>19</v>
      </c>
      <c r="I16" s="13">
        <f>IF(G16="Jizera","Správně","")</f>
      </c>
      <c r="L16" s="1"/>
      <c r="M16" s="30"/>
      <c r="N16" s="30"/>
      <c r="P16" s="3"/>
    </row>
    <row r="17" spans="1:16" ht="10.5" customHeight="1" thickBot="1">
      <c r="A17" s="3"/>
      <c r="B17" s="12"/>
      <c r="C17" s="12"/>
      <c r="D17" s="1"/>
      <c r="E17" s="1"/>
      <c r="F17" s="1"/>
      <c r="G17" s="13"/>
      <c r="H17" s="12"/>
      <c r="I17" s="10"/>
      <c r="M17" s="18"/>
      <c r="N17" s="18"/>
      <c r="P17" s="3"/>
    </row>
    <row r="18" spans="1:16" ht="27.75" customHeight="1" thickBot="1">
      <c r="A18" s="3"/>
      <c r="B18" s="12" t="s">
        <v>39</v>
      </c>
      <c r="C18" s="12"/>
      <c r="D18" s="1"/>
      <c r="E18" s="1"/>
      <c r="F18" s="1"/>
      <c r="G18" s="9"/>
      <c r="H18" s="12" t="s">
        <v>19</v>
      </c>
      <c r="I18" s="13">
        <f>IF(G18="Labe","Správně","")</f>
      </c>
      <c r="L18" s="1"/>
      <c r="M18" s="18"/>
      <c r="N18" s="18"/>
      <c r="P18" s="3"/>
    </row>
    <row r="19" spans="1:16" ht="10.5" customHeight="1" thickBot="1">
      <c r="A19" s="3"/>
      <c r="B19" s="12"/>
      <c r="C19" s="12"/>
      <c r="D19" s="1"/>
      <c r="E19" s="1"/>
      <c r="F19" s="1"/>
      <c r="G19" s="13"/>
      <c r="H19" s="12"/>
      <c r="I19" s="10"/>
      <c r="P19" s="3"/>
    </row>
    <row r="20" spans="1:16" ht="27.75" customHeight="1" thickBot="1">
      <c r="A20" s="3"/>
      <c r="B20" s="12" t="s">
        <v>35</v>
      </c>
      <c r="C20" s="12"/>
      <c r="D20" s="1"/>
      <c r="E20" s="1"/>
      <c r="F20" s="1"/>
      <c r="G20" s="9"/>
      <c r="H20" s="12" t="s">
        <v>19</v>
      </c>
      <c r="I20" s="13">
        <f>IF(G20="Jizera","Správně","")</f>
      </c>
      <c r="L20" s="1"/>
      <c r="P20" s="3"/>
    </row>
    <row r="21" spans="1:16" ht="10.5" customHeight="1" thickBot="1">
      <c r="A21" s="3"/>
      <c r="B21" s="12"/>
      <c r="C21" s="12"/>
      <c r="D21" s="1"/>
      <c r="E21" s="1"/>
      <c r="F21" s="1"/>
      <c r="G21" s="13"/>
      <c r="H21" s="12"/>
      <c r="I21" s="10"/>
      <c r="P21" s="3"/>
    </row>
    <row r="22" spans="1:16" ht="27.75" customHeight="1" thickBot="1">
      <c r="A22" s="3"/>
      <c r="B22" s="12" t="s">
        <v>36</v>
      </c>
      <c r="C22" s="12"/>
      <c r="D22" s="1"/>
      <c r="E22" s="1"/>
      <c r="F22" s="1"/>
      <c r="G22" s="9"/>
      <c r="H22" s="12" t="s">
        <v>19</v>
      </c>
      <c r="I22" s="13">
        <f>IF(G22="Berounka","Správně","")</f>
      </c>
      <c r="L22" s="1"/>
      <c r="P22" s="3"/>
    </row>
    <row r="23" spans="1:16" ht="10.5" customHeight="1" thickBot="1">
      <c r="A23" s="3"/>
      <c r="B23" s="12"/>
      <c r="C23" s="12"/>
      <c r="D23" s="1"/>
      <c r="E23" s="1"/>
      <c r="F23" s="1"/>
      <c r="G23" s="13"/>
      <c r="H23" s="12"/>
      <c r="I23" s="10"/>
      <c r="P23" s="3"/>
    </row>
    <row r="24" spans="1:16" ht="27.75" customHeight="1" thickBot="1">
      <c r="A24" s="3"/>
      <c r="B24" s="12" t="s">
        <v>37</v>
      </c>
      <c r="C24" s="12"/>
      <c r="D24" s="1"/>
      <c r="E24" s="1"/>
      <c r="F24" s="1"/>
      <c r="G24" s="9"/>
      <c r="H24" s="12" t="s">
        <v>19</v>
      </c>
      <c r="I24" s="13">
        <f>IF(G24="Morava","Správně","")</f>
      </c>
      <c r="L24" s="1"/>
      <c r="P24" s="3"/>
    </row>
    <row r="25" spans="1:16" ht="10.5" customHeight="1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3"/>
      <c r="M25" s="3"/>
      <c r="N25" s="3"/>
      <c r="O25" s="3"/>
      <c r="P25" s="3"/>
    </row>
    <row r="27" spans="1:17" ht="18">
      <c r="A27" s="25" t="s">
        <v>27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10"/>
    </row>
    <row r="28" spans="1:16" ht="12.75">
      <c r="A28" s="16"/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</row>
    <row r="29" spans="1:16" ht="12.75">
      <c r="A29" s="24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>
      <c r="A31" s="2"/>
      <c r="B31" s="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</sheetData>
  <sheetProtection sheet="1" objects="1" scenarios="1" selectLockedCells="1"/>
  <mergeCells count="4">
    <mergeCell ref="A27:P27"/>
    <mergeCell ref="A29:P30"/>
    <mergeCell ref="M8:N9"/>
    <mergeCell ref="M10:N16"/>
  </mergeCells>
  <conditionalFormatting sqref="I1:I26 I32:I65536">
    <cfRule type="cellIs" priority="1" dxfId="0" operator="equal" stopIfTrue="1">
      <formula>"Správně"</formula>
    </cfRule>
  </conditionalFormatting>
  <printOptions/>
  <pageMargins left="0.44" right="0.3937007874015748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Lukavice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Vodstvo České republiky</dc:title>
  <dc:subject>vlastivěda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LS</cp:lastModifiedBy>
  <cp:lastPrinted>2008-04-20T11:22:09Z</cp:lastPrinted>
  <dcterms:created xsi:type="dcterms:W3CDTF">2007-10-04T15:08:46Z</dcterms:created>
  <dcterms:modified xsi:type="dcterms:W3CDTF">2008-04-23T15:14:21Z</dcterms:modified>
  <cp:category/>
  <cp:version/>
  <cp:contentType/>
  <cp:contentStatus/>
</cp:coreProperties>
</file>